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ckessoncorp-my.sharepoint.com/personal/sharon_hart_mckesson_com/Documents/2025 MIPS/Calculators/"/>
    </mc:Choice>
  </mc:AlternateContent>
  <xr:revisionPtr revIDLastSave="27" documentId="8_{DFF50FD0-67F4-4B23-99C6-8D21714F90BC}" xr6:coauthVersionLast="47" xr6:coauthVersionMax="47" xr10:uidLastSave="{CE0943CB-6B11-4C10-BFD2-C836AE128D6D}"/>
  <bookViews>
    <workbookView xWindow="28680" yWindow="-120" windowWidth="29040" windowHeight="15720" xr2:uid="{75666790-9810-4608-B7DB-BA42AF43DB39}"/>
  </bookViews>
  <sheets>
    <sheet name="HIE Option 1 Send Receive" sheetId="4" r:id="rId1"/>
    <sheet name="HIE Option 2 (bi-direct) or 3" sheetId="3" r:id="rId2"/>
    <sheet name="Measure Point Calculator" sheetId="6" r:id="rId3"/>
    <sheet name="2025 Measures" sheetId="2" r:id="rId4"/>
    <sheet name="Sheet4" sheetId="7" state="hidden" r:id="rId5"/>
    <sheet name="Sheet2" sheetId="5" state="hidden" r:id="rId6"/>
    <sheet name="Sheet1" sheetId="1"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4" i="4" l="1"/>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0" i="4"/>
  <c r="N9" i="4"/>
  <c r="N8" i="4"/>
  <c r="J8" i="6"/>
  <c r="I8" i="6"/>
  <c r="H8" i="6"/>
  <c r="K8" i="6"/>
  <c r="G8" i="6"/>
  <c r="F8" i="6"/>
  <c r="E8" i="6"/>
  <c r="D8" i="6"/>
  <c r="G6" i="6"/>
  <c r="F6" i="6"/>
  <c r="E6" i="6"/>
  <c r="C6" i="6"/>
  <c r="C8" i="6" s="1"/>
  <c r="L9" i="3"/>
  <c r="K9" i="3"/>
  <c r="J9" i="3"/>
  <c r="L8" i="3"/>
  <c r="K8" i="3"/>
  <c r="J8" i="3"/>
  <c r="P9" i="4"/>
  <c r="O9" i="4"/>
  <c r="M9" i="4"/>
  <c r="L9" i="4"/>
  <c r="K9" i="4"/>
  <c r="J9" i="4"/>
  <c r="P8" i="4"/>
  <c r="O8" i="4"/>
  <c r="M8" i="4"/>
  <c r="L8" i="4"/>
  <c r="K8" i="4"/>
  <c r="J8" i="4"/>
  <c r="P10"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O10"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M10"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L10"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K10"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0" i="4"/>
  <c r="P7" i="4"/>
  <c r="O7" i="4"/>
  <c r="N7" i="4"/>
  <c r="M7" i="4"/>
  <c r="L7" i="4"/>
  <c r="K7" i="4"/>
  <c r="J7" i="4"/>
  <c r="L7" i="3"/>
  <c r="K7" i="3"/>
  <c r="J7" i="3"/>
  <c r="L10" i="3" l="1"/>
  <c r="K10" i="3"/>
  <c r="J10"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L12" i="3"/>
  <c r="K12" i="3"/>
  <c r="Q9" i="1"/>
  <c r="U9" i="1"/>
  <c r="U25" i="1"/>
  <c r="U24" i="1"/>
  <c r="U23" i="1"/>
  <c r="U22" i="1"/>
  <c r="U21" i="1"/>
  <c r="U20" i="1"/>
  <c r="U19" i="1"/>
  <c r="U18" i="1"/>
  <c r="U17" i="1"/>
  <c r="U16" i="1"/>
  <c r="U15" i="1"/>
  <c r="U14" i="1"/>
  <c r="U13" i="1"/>
  <c r="U12" i="1"/>
  <c r="U11" i="1"/>
  <c r="U10" i="1"/>
  <c r="R9" i="1"/>
  <c r="O7" i="1"/>
  <c r="Q7" i="1"/>
  <c r="R7" i="1"/>
  <c r="T9" i="1"/>
  <c r="O9" i="1"/>
  <c r="S9" i="1"/>
  <c r="U50" i="1"/>
  <c r="T50" i="1"/>
  <c r="S50" i="1"/>
  <c r="P50" i="1"/>
  <c r="N50" i="1"/>
  <c r="M50" i="1"/>
  <c r="L50" i="1"/>
  <c r="U49" i="1"/>
  <c r="T49" i="1"/>
  <c r="S49" i="1"/>
  <c r="P49" i="1"/>
  <c r="N49" i="1"/>
  <c r="M49" i="1"/>
  <c r="L49" i="1"/>
  <c r="U48" i="1"/>
  <c r="T48" i="1"/>
  <c r="S48" i="1"/>
  <c r="P48" i="1"/>
  <c r="N48" i="1"/>
  <c r="M48" i="1"/>
  <c r="L48" i="1"/>
  <c r="U47" i="1"/>
  <c r="T47" i="1"/>
  <c r="S47" i="1"/>
  <c r="P47" i="1"/>
  <c r="N47" i="1"/>
  <c r="M47" i="1"/>
  <c r="L47" i="1"/>
  <c r="U46" i="1"/>
  <c r="T46" i="1"/>
  <c r="S46" i="1"/>
  <c r="P46" i="1"/>
  <c r="N46" i="1"/>
  <c r="M46" i="1"/>
  <c r="L46" i="1"/>
  <c r="U45" i="1"/>
  <c r="T45" i="1"/>
  <c r="S45" i="1"/>
  <c r="P45" i="1"/>
  <c r="N45" i="1"/>
  <c r="M45" i="1"/>
  <c r="L45" i="1"/>
  <c r="U44" i="1"/>
  <c r="T44" i="1"/>
  <c r="S44" i="1"/>
  <c r="P44" i="1"/>
  <c r="N44" i="1"/>
  <c r="M44" i="1"/>
  <c r="L44" i="1"/>
  <c r="U43" i="1"/>
  <c r="T43" i="1"/>
  <c r="S43" i="1"/>
  <c r="P43" i="1"/>
  <c r="N43" i="1"/>
  <c r="M43" i="1"/>
  <c r="L43" i="1"/>
  <c r="U42" i="1"/>
  <c r="T42" i="1"/>
  <c r="S42" i="1"/>
  <c r="P42" i="1"/>
  <c r="N42" i="1"/>
  <c r="M42" i="1"/>
  <c r="L42" i="1"/>
  <c r="U41" i="1"/>
  <c r="T41" i="1"/>
  <c r="S41" i="1"/>
  <c r="P41" i="1"/>
  <c r="N41" i="1"/>
  <c r="M41" i="1"/>
  <c r="L41" i="1"/>
  <c r="U40" i="1"/>
  <c r="T40" i="1"/>
  <c r="S40" i="1"/>
  <c r="P40" i="1"/>
  <c r="N40" i="1"/>
  <c r="M40" i="1"/>
  <c r="L40" i="1"/>
  <c r="U39" i="1"/>
  <c r="T39" i="1"/>
  <c r="S39" i="1"/>
  <c r="P39" i="1"/>
  <c r="N39" i="1"/>
  <c r="M39" i="1"/>
  <c r="L39" i="1"/>
  <c r="U38" i="1"/>
  <c r="T38" i="1"/>
  <c r="S38" i="1"/>
  <c r="P38" i="1"/>
  <c r="N38" i="1"/>
  <c r="M38" i="1"/>
  <c r="L38" i="1"/>
  <c r="U37" i="1"/>
  <c r="T37" i="1"/>
  <c r="S37" i="1"/>
  <c r="P37" i="1"/>
  <c r="N37" i="1"/>
  <c r="M37" i="1"/>
  <c r="L37" i="1"/>
  <c r="U36" i="1"/>
  <c r="T36" i="1"/>
  <c r="S36" i="1"/>
  <c r="P36" i="1"/>
  <c r="N36" i="1"/>
  <c r="M36" i="1"/>
  <c r="L36" i="1"/>
  <c r="U35" i="1"/>
  <c r="T35" i="1"/>
  <c r="S35" i="1"/>
  <c r="P35" i="1"/>
  <c r="N35" i="1"/>
  <c r="M35" i="1"/>
  <c r="L35" i="1"/>
  <c r="U34" i="1"/>
  <c r="T34" i="1"/>
  <c r="S34" i="1"/>
  <c r="P34" i="1"/>
  <c r="N34" i="1"/>
  <c r="M34" i="1"/>
  <c r="L34" i="1"/>
  <c r="U33" i="1"/>
  <c r="T33" i="1"/>
  <c r="S33" i="1"/>
  <c r="P33" i="1"/>
  <c r="N33" i="1"/>
  <c r="M33" i="1"/>
  <c r="L33" i="1"/>
  <c r="U32" i="1"/>
  <c r="T32" i="1"/>
  <c r="S32" i="1"/>
  <c r="P32" i="1"/>
  <c r="N32" i="1"/>
  <c r="M32" i="1"/>
  <c r="L32" i="1"/>
  <c r="U31" i="1"/>
  <c r="T31" i="1"/>
  <c r="S31" i="1"/>
  <c r="P31" i="1"/>
  <c r="N31" i="1"/>
  <c r="M31" i="1"/>
  <c r="L31" i="1"/>
  <c r="U30" i="1"/>
  <c r="T30" i="1"/>
  <c r="S30" i="1"/>
  <c r="P30" i="1"/>
  <c r="N30" i="1"/>
  <c r="M30" i="1"/>
  <c r="L30" i="1"/>
  <c r="U29" i="1"/>
  <c r="T29" i="1"/>
  <c r="S29" i="1"/>
  <c r="P29" i="1"/>
  <c r="N29" i="1"/>
  <c r="M29" i="1"/>
  <c r="L29" i="1"/>
  <c r="U28" i="1"/>
  <c r="T28" i="1"/>
  <c r="S28" i="1"/>
  <c r="P28" i="1"/>
  <c r="N28" i="1"/>
  <c r="M28" i="1"/>
  <c r="L28" i="1"/>
  <c r="U27" i="1"/>
  <c r="T27" i="1"/>
  <c r="S27" i="1"/>
  <c r="P27" i="1"/>
  <c r="N27" i="1"/>
  <c r="M27" i="1"/>
  <c r="L27" i="1"/>
  <c r="U26" i="1"/>
  <c r="T26" i="1"/>
  <c r="S26" i="1"/>
  <c r="P26" i="1"/>
  <c r="N26" i="1"/>
  <c r="M26" i="1"/>
  <c r="L26" i="1"/>
  <c r="T25" i="1"/>
  <c r="S25" i="1"/>
  <c r="P25" i="1"/>
  <c r="N25" i="1"/>
  <c r="M25" i="1"/>
  <c r="L25" i="1"/>
  <c r="T24" i="1"/>
  <c r="S24" i="1"/>
  <c r="P24" i="1"/>
  <c r="N24" i="1"/>
  <c r="M24" i="1"/>
  <c r="L24" i="1"/>
  <c r="T23" i="1"/>
  <c r="S23" i="1"/>
  <c r="P23" i="1"/>
  <c r="N23" i="1"/>
  <c r="M23" i="1"/>
  <c r="L23" i="1"/>
  <c r="T22" i="1"/>
  <c r="S22" i="1"/>
  <c r="P22" i="1"/>
  <c r="N22" i="1"/>
  <c r="M22" i="1"/>
  <c r="L22" i="1"/>
  <c r="T21" i="1"/>
  <c r="S21" i="1"/>
  <c r="P21" i="1"/>
  <c r="N21" i="1"/>
  <c r="M21" i="1"/>
  <c r="L21" i="1"/>
  <c r="T20" i="1"/>
  <c r="S20" i="1"/>
  <c r="P20" i="1"/>
  <c r="N20" i="1"/>
  <c r="M20" i="1"/>
  <c r="L20" i="1"/>
  <c r="T19" i="1"/>
  <c r="S19" i="1"/>
  <c r="P19" i="1"/>
  <c r="N19" i="1"/>
  <c r="M19" i="1"/>
  <c r="L19" i="1"/>
  <c r="T18" i="1"/>
  <c r="S18" i="1"/>
  <c r="P18" i="1"/>
  <c r="N18" i="1"/>
  <c r="M18" i="1"/>
  <c r="L18" i="1"/>
  <c r="T17" i="1"/>
  <c r="S17" i="1"/>
  <c r="P17" i="1"/>
  <c r="N17" i="1"/>
  <c r="M17" i="1"/>
  <c r="L17" i="1"/>
  <c r="T16" i="1"/>
  <c r="S16" i="1"/>
  <c r="P16" i="1"/>
  <c r="N16" i="1"/>
  <c r="M16" i="1"/>
  <c r="L16" i="1"/>
  <c r="T15" i="1"/>
  <c r="S15" i="1"/>
  <c r="P15" i="1"/>
  <c r="N15" i="1"/>
  <c r="M15" i="1"/>
  <c r="L15" i="1"/>
  <c r="T14" i="1"/>
  <c r="S14" i="1"/>
  <c r="P14" i="1"/>
  <c r="N14" i="1"/>
  <c r="M14" i="1"/>
  <c r="L14" i="1"/>
  <c r="T13" i="1"/>
  <c r="S13" i="1"/>
  <c r="P13" i="1"/>
  <c r="N13" i="1"/>
  <c r="M13" i="1"/>
  <c r="L13" i="1"/>
  <c r="T12" i="1"/>
  <c r="S12" i="1"/>
  <c r="P12" i="1"/>
  <c r="N12" i="1"/>
  <c r="M12" i="1"/>
  <c r="L12" i="1"/>
  <c r="T11" i="1"/>
  <c r="S11" i="1"/>
  <c r="P11" i="1"/>
  <c r="N11" i="1"/>
  <c r="M11" i="1"/>
  <c r="L11" i="1"/>
  <c r="T10" i="1"/>
  <c r="S10" i="1"/>
  <c r="P10" i="1"/>
  <c r="N10" i="1"/>
  <c r="M10" i="1"/>
  <c r="L10" i="1"/>
  <c r="P9" i="1"/>
  <c r="N9" i="1"/>
  <c r="M9" i="1"/>
  <c r="L9" i="1"/>
  <c r="U7" i="1"/>
  <c r="T7" i="1"/>
  <c r="S7" i="1"/>
  <c r="P7" i="1"/>
  <c r="N7" i="1"/>
  <c r="M7" i="1"/>
  <c r="L7" i="1"/>
  <c r="U51" i="1"/>
  <c r="T51" i="1"/>
  <c r="S51" i="1"/>
  <c r="P51" i="1"/>
  <c r="N51" i="1"/>
  <c r="M51" i="1"/>
  <c r="L51" i="1"/>
</calcChain>
</file>

<file path=xl/sharedStrings.xml><?xml version="1.0" encoding="utf-8"?>
<sst xmlns="http://schemas.openxmlformats.org/spreadsheetml/2006/main" count="248" uniqueCount="84">
  <si>
    <r>
      <t xml:space="preserve">NOTE: Security Risk Assessment must be </t>
    </r>
    <r>
      <rPr>
        <b/>
        <u/>
        <sz val="14"/>
        <color theme="1"/>
        <rFont val="Calibri"/>
        <family val="2"/>
        <scheme val="minor"/>
      </rPr>
      <t>yes</t>
    </r>
    <r>
      <rPr>
        <b/>
        <sz val="14"/>
        <color theme="1"/>
        <rFont val="Calibri"/>
        <family val="2"/>
        <scheme val="minor"/>
      </rPr>
      <t xml:space="preserve"> in submission to report category.  SAFER High-Priority Guide must attest </t>
    </r>
    <r>
      <rPr>
        <b/>
        <u/>
        <sz val="14"/>
        <color theme="1"/>
        <rFont val="Calibri"/>
        <family val="2"/>
        <scheme val="minor"/>
      </rPr>
      <t xml:space="preserve">yes </t>
    </r>
    <r>
      <rPr>
        <b/>
        <sz val="14"/>
        <color theme="1"/>
        <rFont val="Calibri"/>
        <family val="2"/>
        <scheme val="minor"/>
      </rPr>
      <t>to report category. No points achieved, but required.</t>
    </r>
  </si>
  <si>
    <t>*Registries:  Full 25 points for active engagement with both OR active engagement with 1 and exclusion met for other. Exclusion for both reweights to Patient Access Portal.</t>
  </si>
  <si>
    <t>HIE Option 1:  Both Send and Receive</t>
  </si>
  <si>
    <t>Reported?</t>
  </si>
  <si>
    <t>Practice</t>
  </si>
  <si>
    <t>Promoting Interoperability Measures</t>
  </si>
  <si>
    <t>Estimated Promoting Interoperability Category Score</t>
  </si>
  <si>
    <t>Notes:</t>
  </si>
  <si>
    <t>180-day start date</t>
  </si>
  <si>
    <t>eRX (up to 10 pts)</t>
  </si>
  <si>
    <t>Provide Patient Access (up to 25 pts)</t>
  </si>
  <si>
    <t>Send (up to 15 pts)</t>
  </si>
  <si>
    <t>Receive (up to 15 pts)</t>
  </si>
  <si>
    <t>PDMP (yes= 10 pts)</t>
  </si>
  <si>
    <t>Registries*:  Imms and eCR (25 pts)</t>
  </si>
  <si>
    <t>Additional Registry Bonus (5pts)</t>
  </si>
  <si>
    <t>MAX category score is 100--Capped at 100</t>
  </si>
  <si>
    <r>
      <t xml:space="preserve">Total, </t>
    </r>
    <r>
      <rPr>
        <b/>
        <sz val="16"/>
        <color theme="0"/>
        <rFont val="Calibri"/>
        <family val="2"/>
        <scheme val="minor"/>
      </rPr>
      <t>no exclusions</t>
    </r>
  </si>
  <si>
    <r>
      <t xml:space="preserve">Total  with </t>
    </r>
    <r>
      <rPr>
        <b/>
        <sz val="16"/>
        <color theme="0"/>
        <rFont val="Calibri"/>
        <family val="2"/>
        <scheme val="minor"/>
      </rPr>
      <t>Send Exclusion</t>
    </r>
  </si>
  <si>
    <r>
      <t xml:space="preserve">Total with </t>
    </r>
    <r>
      <rPr>
        <b/>
        <sz val="16"/>
        <color theme="0"/>
        <rFont val="Calibri"/>
        <family val="2"/>
        <scheme val="minor"/>
      </rPr>
      <t>Receive Exclusion</t>
    </r>
  </si>
  <si>
    <r>
      <t xml:space="preserve">Total with </t>
    </r>
    <r>
      <rPr>
        <b/>
        <sz val="16"/>
        <color theme="0"/>
        <rFont val="Calibri"/>
        <family val="2"/>
        <scheme val="minor"/>
      </rPr>
      <t>PDMP Exclusion</t>
    </r>
  </si>
  <si>
    <r>
      <t xml:space="preserve">Total with </t>
    </r>
    <r>
      <rPr>
        <b/>
        <sz val="16"/>
        <color theme="0"/>
        <rFont val="Calibri"/>
        <family val="2"/>
        <scheme val="minor"/>
      </rPr>
      <t>Receive &amp; Send Exclusions</t>
    </r>
  </si>
  <si>
    <r>
      <t xml:space="preserve">Total with </t>
    </r>
    <r>
      <rPr>
        <b/>
        <sz val="16"/>
        <color theme="0"/>
        <rFont val="Calibri"/>
        <family val="2"/>
        <scheme val="minor"/>
      </rPr>
      <t>Registries Exclusion</t>
    </r>
    <r>
      <rPr>
        <sz val="16"/>
        <color theme="0"/>
        <rFont val="Calibri"/>
        <family val="2"/>
        <scheme val="minor"/>
      </rPr>
      <t xml:space="preserve"> </t>
    </r>
    <r>
      <rPr>
        <b/>
        <sz val="16"/>
        <color theme="0"/>
        <rFont val="Calibri"/>
        <family val="2"/>
        <scheme val="minor"/>
      </rPr>
      <t>(assumes no registry bonus)</t>
    </r>
  </si>
  <si>
    <r>
      <t xml:space="preserve">Total with </t>
    </r>
    <r>
      <rPr>
        <b/>
        <sz val="16"/>
        <color theme="0"/>
        <rFont val="Calibri"/>
        <family val="2"/>
        <scheme val="minor"/>
      </rPr>
      <t>Receive, Send &amp; Registries Exclusions (assumes no registry bonus)</t>
    </r>
  </si>
  <si>
    <t>X</t>
  </si>
  <si>
    <t>Group/Subgroup: Example</t>
  </si>
  <si>
    <t>Exclude from Receive only</t>
  </si>
  <si>
    <t>Group</t>
  </si>
  <si>
    <t>Individual: Dr. Example</t>
  </si>
  <si>
    <t>Exclude Receive &amp; Send</t>
  </si>
  <si>
    <t xml:space="preserve">Individual </t>
  </si>
  <si>
    <t>The information and documentation provided in this webinar is for educational and informational purposes only and is not intended as nor should be construed as legal advice or as a substitute for the original source documents. Users should consult the original source documents and other guidance published by CMS.</t>
  </si>
  <si>
    <t>Users are solely responsible for understanding and satisfying all requisite conditions of the applicable incentive program, and McKesson makes no warranty or representation as to the accuracy of the information contained herein or that users will qualify for any incentive. The statements contained in this document are solely those of the authors and do not necessarily reflect the views or policies of CMS. The authors assume responsibility for the accuracy and completeness of the information contained in this document</t>
  </si>
  <si>
    <r>
      <t xml:space="preserve">NOTE: Security Risk Assessment must attest </t>
    </r>
    <r>
      <rPr>
        <b/>
        <u/>
        <sz val="16"/>
        <color theme="1"/>
        <rFont val="Calibri"/>
        <family val="2"/>
        <scheme val="minor"/>
      </rPr>
      <t>yes</t>
    </r>
    <r>
      <rPr>
        <b/>
        <sz val="16"/>
        <color theme="1"/>
        <rFont val="Calibri"/>
        <family val="2"/>
        <scheme val="minor"/>
      </rPr>
      <t xml:space="preserve"> in submission to report category.  SAFER High-Priority Guide must be </t>
    </r>
    <r>
      <rPr>
        <b/>
        <u/>
        <sz val="16"/>
        <color theme="1"/>
        <rFont val="Calibri"/>
        <family val="2"/>
        <scheme val="minor"/>
      </rPr>
      <t xml:space="preserve">yes </t>
    </r>
    <r>
      <rPr>
        <b/>
        <sz val="16"/>
        <color theme="1"/>
        <rFont val="Calibri"/>
        <family val="2"/>
        <scheme val="minor"/>
      </rPr>
      <t>to report category. No points achieved, but required.</t>
    </r>
  </si>
  <si>
    <t>*Registries:  Full 25 points for active engagement with both OR active engagement with 1 and exclusion met for other</t>
  </si>
  <si>
    <r>
      <t xml:space="preserve">HIE Option 2 Bi-Directional HIE (ex: Care Quality) </t>
    </r>
    <r>
      <rPr>
        <b/>
        <i/>
        <sz val="20"/>
        <color theme="5"/>
        <rFont val="Calibri"/>
        <family val="2"/>
        <scheme val="minor"/>
      </rPr>
      <t>OR</t>
    </r>
    <r>
      <rPr>
        <b/>
        <sz val="20"/>
        <color theme="5"/>
        <rFont val="Calibri"/>
        <family val="2"/>
        <scheme val="minor"/>
      </rPr>
      <t xml:space="preserve"> Option 2 TEFCA</t>
    </r>
  </si>
  <si>
    <t>Practice/ Individual</t>
  </si>
  <si>
    <t>Estimated Category Scores</t>
  </si>
  <si>
    <t>Choose 1</t>
  </si>
  <si>
    <t>Max score 100--capped at 100</t>
  </si>
  <si>
    <t>Bi-direct HIE Option 2 (30 pts)</t>
  </si>
  <si>
    <t>TEFCA Option 3 (30 pts)</t>
  </si>
  <si>
    <t>Total, no exclusions</t>
  </si>
  <si>
    <t>Total with PDMP Exclusion</t>
  </si>
  <si>
    <t>Total with Registries Exclusions (assumes no registry bonus)</t>
  </si>
  <si>
    <t>Group: Example</t>
  </si>
  <si>
    <t>Individual : Dr. Example</t>
  </si>
  <si>
    <t>Use no exclusions</t>
  </si>
  <si>
    <t>Conway</t>
  </si>
  <si>
    <t>Individual</t>
  </si>
  <si>
    <t xml:space="preserve">Pt Electronic Access (portal) </t>
  </si>
  <si>
    <t>2 Public Health Registry  (IMMS &amp; eCR)</t>
  </si>
  <si>
    <t>e-Rx</t>
  </si>
  <si>
    <t>HIE Option 1: Ref loops Send AND</t>
  </si>
  <si>
    <t>HIE Option 1: Ref loops Receive &amp; Reconcile</t>
  </si>
  <si>
    <t>Security Risk Assessment completed</t>
  </si>
  <si>
    <t>High Priority SAFER Guide completed</t>
  </si>
  <si>
    <t xml:space="preserve"> e-rx PDMP  Met OR meet exclusion</t>
  </si>
  <si>
    <t>Extra Registry BONUS</t>
  </si>
  <si>
    <t>Numerator</t>
  </si>
  <si>
    <t>Denominator</t>
  </si>
  <si>
    <t>Percentage or Yes/No</t>
  </si>
  <si>
    <t>No</t>
  </si>
  <si>
    <t>Multiplier</t>
  </si>
  <si>
    <t>5 pts</t>
  </si>
  <si>
    <t>Measure Total</t>
  </si>
  <si>
    <t xml:space="preserve">If any required measures show STOP, you may not be able to report the PI category and will receive a 0% category score.  </t>
  </si>
  <si>
    <t xml:space="preserve">SRA and the SAFER High-Priority Guide are required but do not earn points. </t>
  </si>
  <si>
    <t>STOP</t>
  </si>
  <si>
    <r>
      <t xml:space="preserve">NOTE: Security Risk Assessment must be </t>
    </r>
    <r>
      <rPr>
        <b/>
        <u/>
        <sz val="16"/>
        <color theme="1"/>
        <rFont val="Calibri"/>
        <family val="2"/>
        <scheme val="minor"/>
      </rPr>
      <t>yes</t>
    </r>
    <r>
      <rPr>
        <b/>
        <sz val="16"/>
        <color theme="1"/>
        <rFont val="Calibri"/>
        <family val="2"/>
        <scheme val="minor"/>
      </rPr>
      <t xml:space="preserve"> in submission to report category.  SAFER High-Priority Guide must be </t>
    </r>
    <r>
      <rPr>
        <b/>
        <u/>
        <sz val="16"/>
        <color theme="1"/>
        <rFont val="Calibri"/>
        <family val="2"/>
        <scheme val="minor"/>
      </rPr>
      <t xml:space="preserve">yes </t>
    </r>
    <r>
      <rPr>
        <b/>
        <sz val="16"/>
        <color theme="1"/>
        <rFont val="Calibri"/>
        <family val="2"/>
        <scheme val="minor"/>
      </rPr>
      <t>to report category. No points achieved, but required.</t>
    </r>
  </si>
  <si>
    <r>
      <t xml:space="preserve">eRX </t>
    </r>
    <r>
      <rPr>
        <sz val="12"/>
        <color theme="0"/>
        <rFont val="Franklin Gothic Book"/>
        <family val="2"/>
      </rPr>
      <t>(up to 10 pts)</t>
    </r>
  </si>
  <si>
    <r>
      <t xml:space="preserve">Provide Patient Access </t>
    </r>
    <r>
      <rPr>
        <sz val="12"/>
        <color theme="0"/>
        <rFont val="Franklin Gothic Book"/>
        <family val="2"/>
      </rPr>
      <t>(up to 25 pts)</t>
    </r>
  </si>
  <si>
    <t>HIE Choose 1</t>
  </si>
  <si>
    <t>HIE Option 1</t>
  </si>
  <si>
    <t>HIE Option 2 (30 pts)</t>
  </si>
  <si>
    <t>HIE Option 2 OR 3</t>
  </si>
  <si>
    <t>Total with HIE Option 1</t>
  </si>
  <si>
    <t>Total with Send Exclusion</t>
  </si>
  <si>
    <t>Total with Receive Exclusion</t>
  </si>
  <si>
    <t>PDMP Exclusion</t>
  </si>
  <si>
    <t>Total with Receive &amp; Send Exclusions</t>
  </si>
  <si>
    <t>Total with Registries Exclusion (assumes no registry bonus)</t>
  </si>
  <si>
    <t>Total with Receive, Send &amp; Registries Exclusions (assumes no registry bonus)</t>
  </si>
  <si>
    <t>Total with HIE Option 2 or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</si>
</sst>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28" x14ac:knownFonts="1">
    <font>
      <sz val="11"/>
      <color theme="1"/>
      <name val="Calibri"/>
      <family val="2"/>
      <scheme val="minor"/>
    </font>
    <font>
      <b/>
      <sz val="11"/>
      <color theme="1"/>
      <name val="Calibri"/>
      <family val="2"/>
      <scheme val="minor"/>
    </font>
    <font>
      <sz val="11"/>
      <color theme="1"/>
      <name val="Georgia"/>
      <family val="2"/>
    </font>
    <font>
      <b/>
      <sz val="12"/>
      <color theme="0"/>
      <name val="Franklin Gothic Book"/>
      <family val="2"/>
    </font>
    <font>
      <b/>
      <sz val="14"/>
      <color theme="0"/>
      <name val="Franklin Gothic Book"/>
      <family val="2"/>
    </font>
    <font>
      <sz val="12"/>
      <color theme="0"/>
      <name val="Franklin Gothic Book"/>
      <family val="2"/>
    </font>
    <font>
      <b/>
      <sz val="16"/>
      <color theme="0"/>
      <name val="Franklin Gothic Book"/>
      <family val="2"/>
    </font>
    <font>
      <b/>
      <sz val="12"/>
      <color theme="5"/>
      <name val="Franklin Gothic Book"/>
      <family val="2"/>
    </font>
    <font>
      <sz val="12"/>
      <color theme="5"/>
      <name val="Franklin Gothic Book"/>
      <family val="2"/>
    </font>
    <font>
      <b/>
      <sz val="16"/>
      <color theme="1"/>
      <name val="Calibri"/>
      <family val="2"/>
      <scheme val="minor"/>
    </font>
    <font>
      <b/>
      <u/>
      <sz val="16"/>
      <color theme="1"/>
      <name val="Calibri"/>
      <family val="2"/>
      <scheme val="minor"/>
    </font>
    <font>
      <b/>
      <sz val="18"/>
      <color theme="1"/>
      <name val="Calibri"/>
      <family val="2"/>
      <scheme val="minor"/>
    </font>
    <font>
      <b/>
      <sz val="16"/>
      <color theme="5"/>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u/>
      <sz val="14"/>
      <color theme="1"/>
      <name val="Calibri"/>
      <family val="2"/>
      <scheme val="minor"/>
    </font>
    <font>
      <b/>
      <sz val="16"/>
      <color theme="0"/>
      <name val="Calibri"/>
      <family val="2"/>
      <scheme val="minor"/>
    </font>
    <font>
      <sz val="16"/>
      <color theme="1"/>
      <name val="Calibri"/>
      <family val="2"/>
      <scheme val="minor"/>
    </font>
    <font>
      <sz val="16"/>
      <color theme="0"/>
      <name val="Calibri"/>
      <family val="2"/>
      <scheme val="minor"/>
    </font>
    <font>
      <sz val="16"/>
      <color theme="5"/>
      <name val="Calibri"/>
      <family val="2"/>
      <scheme val="minor"/>
    </font>
    <font>
      <b/>
      <u/>
      <sz val="16"/>
      <color theme="0"/>
      <name val="Calibri"/>
      <family val="2"/>
      <scheme val="minor"/>
    </font>
    <font>
      <b/>
      <sz val="20"/>
      <color theme="5"/>
      <name val="Calibri"/>
      <family val="2"/>
      <scheme val="minor"/>
    </font>
    <font>
      <b/>
      <sz val="24"/>
      <color theme="5"/>
      <name val="Calibri"/>
      <family val="2"/>
      <scheme val="minor"/>
    </font>
    <font>
      <sz val="16"/>
      <color theme="5"/>
      <name val="Arial"/>
      <family val="2"/>
    </font>
    <font>
      <sz val="14"/>
      <color theme="5"/>
      <name val="Arial"/>
      <family val="2"/>
    </font>
    <font>
      <b/>
      <sz val="24"/>
      <color theme="0"/>
      <name val="Calibri"/>
      <family val="2"/>
      <scheme val="minor"/>
    </font>
    <font>
      <b/>
      <i/>
      <sz val="20"/>
      <color theme="5"/>
      <name val="Calibri"/>
      <family val="2"/>
      <scheme val="minor"/>
    </font>
  </fonts>
  <fills count="14">
    <fill>
      <patternFill patternType="none"/>
    </fill>
    <fill>
      <patternFill patternType="gray125"/>
    </fill>
    <fill>
      <patternFill patternType="solid">
        <fgColor rgb="FF0070C0"/>
        <bgColor indexed="64"/>
      </patternFill>
    </fill>
    <fill>
      <patternFill patternType="solid">
        <fgColor theme="4"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s>
  <borders count="4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diagonal/>
    </border>
    <border>
      <left style="thin">
        <color theme="0"/>
      </left>
      <right/>
      <top/>
      <bottom/>
      <diagonal/>
    </border>
    <border>
      <left/>
      <right/>
      <top style="thin">
        <color theme="0"/>
      </top>
      <bottom/>
      <diagonal/>
    </border>
    <border>
      <left style="thin">
        <color theme="0"/>
      </left>
      <right/>
      <top style="thin">
        <color theme="0"/>
      </top>
      <bottom/>
      <diagonal/>
    </border>
    <border>
      <left style="thin">
        <color theme="0"/>
      </left>
      <right/>
      <top/>
      <bottom style="thin">
        <color theme="0"/>
      </bottom>
      <diagonal/>
    </border>
    <border>
      <left style="thin">
        <color rgb="FFFFC000"/>
      </left>
      <right style="thin">
        <color theme="0"/>
      </right>
      <top style="thin">
        <color rgb="FFFFC000"/>
      </top>
      <bottom style="thin">
        <color rgb="FFFFC000"/>
      </bottom>
      <diagonal/>
    </border>
    <border>
      <left style="thin">
        <color theme="0"/>
      </left>
      <right style="thin">
        <color theme="0"/>
      </right>
      <top style="thin">
        <color rgb="FFFFC000"/>
      </top>
      <bottom style="thin">
        <color rgb="FFFFC000"/>
      </bottom>
      <diagonal/>
    </border>
    <border>
      <left style="thin">
        <color theme="0"/>
      </left>
      <right style="thin">
        <color rgb="FFFFC000"/>
      </right>
      <top style="thin">
        <color rgb="FFFFC000"/>
      </top>
      <bottom style="thin">
        <color rgb="FFFFC000"/>
      </bottom>
      <diagonal/>
    </border>
    <border>
      <left style="thin">
        <color theme="5"/>
      </left>
      <right style="thin">
        <color theme="5"/>
      </right>
      <top style="thin">
        <color theme="5"/>
      </top>
      <bottom style="thin">
        <color theme="5"/>
      </bottom>
      <diagonal/>
    </border>
    <border>
      <left style="thin">
        <color rgb="FFFFC000"/>
      </left>
      <right/>
      <top style="thin">
        <color rgb="FFFFC000"/>
      </top>
      <bottom style="thin">
        <color rgb="FFFFC000"/>
      </bottom>
      <diagonal/>
    </border>
    <border>
      <left/>
      <right style="thin">
        <color theme="0"/>
      </right>
      <top style="thin">
        <color rgb="FFFFC000"/>
      </top>
      <bottom style="thin">
        <color rgb="FFFFC000"/>
      </bottom>
      <diagonal/>
    </border>
    <border>
      <left style="thin">
        <color theme="0"/>
      </left>
      <right/>
      <top style="thin">
        <color rgb="FFFFC000"/>
      </top>
      <bottom style="thin">
        <color rgb="FFFFC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thick">
        <color indexed="64"/>
      </left>
      <right style="thin">
        <color indexed="64"/>
      </right>
      <top style="thin">
        <color indexed="64"/>
      </top>
      <bottom style="thin">
        <color indexed="64"/>
      </bottom>
      <diagonal/>
    </border>
    <border>
      <left style="medium">
        <color theme="8" tint="-0.24994659260841701"/>
      </left>
      <right style="medium">
        <color theme="8" tint="-0.24994659260841701"/>
      </right>
      <top/>
      <bottom style="medium">
        <color theme="8" tint="-0.24994659260841701"/>
      </bottom>
      <diagonal/>
    </border>
    <border>
      <left/>
      <right/>
      <top style="thin">
        <color indexed="64"/>
      </top>
      <bottom style="thin">
        <color indexed="64"/>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43" fontId="2" fillId="0" borderId="0" applyFont="0" applyFill="0" applyBorder="0" applyAlignment="0" applyProtection="0"/>
    <xf numFmtId="0" fontId="2" fillId="0" borderId="0"/>
    <xf numFmtId="44" fontId="2" fillId="0" borderId="0" applyFont="0" applyFill="0" applyBorder="0" applyAlignment="0" applyProtection="0"/>
  </cellStyleXfs>
  <cellXfs count="191">
    <xf numFmtId="0" fontId="0" fillId="0" borderId="0" xfId="0"/>
    <xf numFmtId="0" fontId="0" fillId="0" borderId="0" xfId="0" applyAlignment="1">
      <alignment wrapText="1"/>
    </xf>
    <xf numFmtId="0" fontId="1" fillId="0" borderId="0" xfId="0" applyFont="1"/>
    <xf numFmtId="0" fontId="4" fillId="3" borderId="3" xfId="2" applyFont="1" applyFill="1" applyBorder="1" applyAlignment="1">
      <alignment horizontal="center" vertical="center"/>
    </xf>
    <xf numFmtId="164" fontId="3" fillId="3" borderId="1" xfId="1" applyNumberFormat="1" applyFont="1" applyFill="1" applyBorder="1" applyAlignment="1" applyProtection="1">
      <alignment horizontal="center" vertical="center" wrapText="1"/>
    </xf>
    <xf numFmtId="1" fontId="3" fillId="4" borderId="1" xfId="1" applyNumberFormat="1" applyFont="1" applyFill="1" applyBorder="1" applyAlignment="1" applyProtection="1">
      <alignment horizontal="center" wrapText="1"/>
    </xf>
    <xf numFmtId="1" fontId="3" fillId="2" borderId="1" xfId="1" applyNumberFormat="1" applyFont="1" applyFill="1" applyBorder="1" applyAlignment="1" applyProtection="1">
      <alignment horizontal="left" vertical="center" wrapText="1"/>
      <protection locked="0"/>
    </xf>
    <xf numFmtId="1" fontId="5" fillId="3" borderId="1" xfId="1" applyNumberFormat="1" applyFont="1" applyFill="1" applyBorder="1" applyAlignment="1" applyProtection="1">
      <alignment horizontal="center"/>
      <protection locked="0"/>
    </xf>
    <xf numFmtId="1" fontId="8" fillId="3" borderId="1" xfId="1" applyNumberFormat="1" applyFont="1" applyFill="1" applyBorder="1" applyAlignment="1" applyProtection="1">
      <alignment horizontal="center"/>
      <protection locked="0"/>
    </xf>
    <xf numFmtId="1" fontId="5" fillId="3" borderId="1" xfId="3" applyNumberFormat="1" applyFont="1" applyFill="1" applyBorder="1" applyAlignment="1" applyProtection="1">
      <alignment horizontal="center"/>
      <protection locked="0"/>
    </xf>
    <xf numFmtId="1" fontId="5" fillId="4" borderId="1" xfId="3" applyNumberFormat="1" applyFont="1" applyFill="1" applyBorder="1" applyAlignment="1" applyProtection="1">
      <alignment horizontal="center"/>
    </xf>
    <xf numFmtId="1" fontId="5" fillId="4" borderId="1" xfId="1" applyNumberFormat="1" applyFont="1" applyFill="1" applyBorder="1" applyAlignment="1" applyProtection="1">
      <alignment horizontal="center"/>
    </xf>
    <xf numFmtId="1" fontId="8" fillId="4" borderId="1" xfId="1" applyNumberFormat="1" applyFont="1" applyFill="1" applyBorder="1" applyAlignment="1" applyProtection="1">
      <alignment horizontal="center"/>
    </xf>
    <xf numFmtId="1" fontId="5" fillId="5" borderId="2" xfId="3" applyNumberFormat="1" applyFont="1" applyFill="1" applyBorder="1" applyAlignment="1" applyProtection="1">
      <protection locked="0"/>
    </xf>
    <xf numFmtId="1" fontId="5" fillId="5" borderId="3" xfId="3" applyNumberFormat="1" applyFont="1" applyFill="1" applyBorder="1" applyAlignment="1" applyProtection="1">
      <protection locked="0"/>
    </xf>
    <xf numFmtId="1" fontId="8" fillId="5" borderId="3" xfId="3" applyNumberFormat="1" applyFont="1" applyFill="1" applyBorder="1" applyAlignment="1" applyProtection="1">
      <protection locked="0"/>
    </xf>
    <xf numFmtId="1" fontId="5" fillId="5" borderId="3" xfId="3" applyNumberFormat="1" applyFont="1" applyFill="1" applyBorder="1" applyAlignment="1" applyProtection="1"/>
    <xf numFmtId="1" fontId="8" fillId="5" borderId="3" xfId="3" applyNumberFormat="1" applyFont="1" applyFill="1" applyBorder="1" applyAlignment="1" applyProtection="1"/>
    <xf numFmtId="1" fontId="5" fillId="5" borderId="4" xfId="3" applyNumberFormat="1" applyFont="1" applyFill="1" applyBorder="1" applyAlignment="1" applyProtection="1"/>
    <xf numFmtId="0" fontId="0" fillId="6" borderId="0" xfId="0" applyFill="1"/>
    <xf numFmtId="0" fontId="0" fillId="6" borderId="1" xfId="0" applyFill="1" applyBorder="1" applyProtection="1">
      <protection locked="0"/>
    </xf>
    <xf numFmtId="0" fontId="0" fillId="0" borderId="0" xfId="0" applyProtection="1">
      <protection locked="0"/>
    </xf>
    <xf numFmtId="0" fontId="9" fillId="0" borderId="0" xfId="0" applyFont="1" applyAlignment="1">
      <alignment horizontal="left" wrapText="1"/>
    </xf>
    <xf numFmtId="164" fontId="3" fillId="4" borderId="5" xfId="1" applyNumberFormat="1" applyFont="1" applyFill="1" applyBorder="1" applyAlignment="1" applyProtection="1">
      <alignment wrapText="1" readingOrder="1"/>
    </xf>
    <xf numFmtId="164" fontId="7" fillId="4" borderId="6" xfId="1" applyNumberFormat="1" applyFont="1" applyFill="1" applyBorder="1" applyAlignment="1" applyProtection="1">
      <alignment wrapText="1" readingOrder="1"/>
    </xf>
    <xf numFmtId="1" fontId="3" fillId="3" borderId="1" xfId="1" applyNumberFormat="1" applyFont="1" applyFill="1" applyBorder="1" applyAlignment="1" applyProtection="1">
      <alignment horizontal="center"/>
      <protection locked="0"/>
    </xf>
    <xf numFmtId="1" fontId="7" fillId="3" borderId="1" xfId="1" applyNumberFormat="1" applyFont="1" applyFill="1" applyBorder="1" applyAlignment="1" applyProtection="1">
      <alignment horizontal="center"/>
      <protection locked="0"/>
    </xf>
    <xf numFmtId="1" fontId="3" fillId="3" borderId="1" xfId="3" applyNumberFormat="1" applyFont="1" applyFill="1" applyBorder="1" applyAlignment="1" applyProtection="1">
      <alignment horizontal="center"/>
      <protection locked="0"/>
    </xf>
    <xf numFmtId="0" fontId="14" fillId="0" borderId="0" xfId="0" applyFont="1"/>
    <xf numFmtId="0" fontId="14" fillId="0" borderId="0" xfId="0" applyFont="1" applyProtection="1">
      <protection locked="0"/>
    </xf>
    <xf numFmtId="0" fontId="18" fillId="0" borderId="0" xfId="0" applyFont="1"/>
    <xf numFmtId="164" fontId="12" fillId="3" borderId="5" xfId="1" applyNumberFormat="1" applyFont="1" applyFill="1" applyBorder="1" applyAlignment="1" applyProtection="1">
      <alignment horizontal="center" wrapText="1"/>
    </xf>
    <xf numFmtId="1" fontId="19" fillId="5" borderId="4" xfId="3" applyNumberFormat="1" applyFont="1" applyFill="1" applyBorder="1" applyAlignment="1" applyProtection="1"/>
    <xf numFmtId="0" fontId="18" fillId="6" borderId="1" xfId="0" applyFont="1" applyFill="1" applyBorder="1" applyProtection="1">
      <protection locked="0"/>
    </xf>
    <xf numFmtId="1" fontId="19" fillId="3" borderId="1" xfId="1" applyNumberFormat="1" applyFont="1" applyFill="1" applyBorder="1" applyAlignment="1" applyProtection="1">
      <alignment horizontal="center"/>
      <protection locked="0"/>
    </xf>
    <xf numFmtId="1" fontId="19" fillId="3" borderId="1" xfId="3" applyNumberFormat="1" applyFont="1" applyFill="1" applyBorder="1" applyAlignment="1" applyProtection="1">
      <alignment horizontal="center"/>
      <protection locked="0"/>
    </xf>
    <xf numFmtId="0" fontId="18" fillId="0" borderId="0" xfId="0" applyFont="1" applyProtection="1">
      <protection locked="0"/>
    </xf>
    <xf numFmtId="1" fontId="17" fillId="3" borderId="7" xfId="1" applyNumberFormat="1" applyFont="1" applyFill="1" applyBorder="1" applyAlignment="1" applyProtection="1">
      <alignment horizontal="center"/>
      <protection locked="0"/>
    </xf>
    <xf numFmtId="1" fontId="17" fillId="3" borderId="6" xfId="1" applyNumberFormat="1" applyFont="1" applyFill="1" applyBorder="1" applyAlignment="1" applyProtection="1">
      <alignment horizontal="center"/>
      <protection locked="0"/>
    </xf>
    <xf numFmtId="1" fontId="12" fillId="3" borderId="6" xfId="1" applyNumberFormat="1" applyFont="1" applyFill="1" applyBorder="1" applyAlignment="1" applyProtection="1">
      <alignment horizontal="center"/>
      <protection locked="0"/>
    </xf>
    <xf numFmtId="1" fontId="17" fillId="3" borderId="6" xfId="3" applyNumberFormat="1" applyFont="1" applyFill="1" applyBorder="1" applyAlignment="1" applyProtection="1">
      <alignment horizontal="center"/>
      <protection locked="0"/>
    </xf>
    <xf numFmtId="1" fontId="17" fillId="2" borderId="6" xfId="1" applyNumberFormat="1" applyFont="1" applyFill="1" applyBorder="1" applyAlignment="1" applyProtection="1">
      <alignment horizontal="left" vertical="center" wrapText="1"/>
      <protection locked="0"/>
    </xf>
    <xf numFmtId="1" fontId="19" fillId="3" borderId="6" xfId="1" applyNumberFormat="1" applyFont="1" applyFill="1" applyBorder="1" applyAlignment="1" applyProtection="1">
      <alignment horizontal="center"/>
      <protection locked="0"/>
    </xf>
    <xf numFmtId="1" fontId="19" fillId="3" borderId="6" xfId="3" applyNumberFormat="1" applyFont="1" applyFill="1" applyBorder="1" applyAlignment="1" applyProtection="1">
      <alignment horizontal="center"/>
      <protection locked="0"/>
    </xf>
    <xf numFmtId="1" fontId="17" fillId="2" borderId="15" xfId="1" applyNumberFormat="1" applyFont="1" applyFill="1" applyBorder="1" applyAlignment="1" applyProtection="1">
      <alignment horizontal="left" vertical="center" wrapText="1"/>
    </xf>
    <xf numFmtId="1" fontId="17" fillId="3" borderId="16" xfId="1" applyNumberFormat="1" applyFont="1" applyFill="1" applyBorder="1" applyAlignment="1" applyProtection="1">
      <alignment horizontal="center"/>
    </xf>
    <xf numFmtId="1" fontId="12" fillId="3" borderId="16" xfId="1" applyNumberFormat="1" applyFont="1" applyFill="1" applyBorder="1" applyAlignment="1" applyProtection="1">
      <alignment horizontal="center"/>
    </xf>
    <xf numFmtId="1" fontId="17" fillId="3" borderId="16" xfId="3" applyNumberFormat="1" applyFont="1" applyFill="1" applyBorder="1" applyAlignment="1" applyProtection="1">
      <alignment horizontal="center"/>
    </xf>
    <xf numFmtId="0" fontId="18" fillId="6" borderId="4" xfId="0" applyFont="1" applyFill="1" applyBorder="1"/>
    <xf numFmtId="0" fontId="18" fillId="6" borderId="0" xfId="0" applyFont="1" applyFill="1"/>
    <xf numFmtId="0" fontId="18" fillId="6" borderId="0" xfId="0" applyFont="1" applyFill="1" applyProtection="1">
      <protection locked="0"/>
    </xf>
    <xf numFmtId="1" fontId="19" fillId="5" borderId="13" xfId="3" applyNumberFormat="1" applyFont="1" applyFill="1" applyBorder="1" applyAlignment="1" applyProtection="1"/>
    <xf numFmtId="1" fontId="19" fillId="5" borderId="12" xfId="3" applyNumberFormat="1" applyFont="1" applyFill="1" applyBorder="1" applyAlignment="1" applyProtection="1"/>
    <xf numFmtId="1" fontId="20" fillId="5" borderId="12" xfId="3" applyNumberFormat="1" applyFont="1" applyFill="1" applyBorder="1" applyAlignment="1" applyProtection="1"/>
    <xf numFmtId="0" fontId="17" fillId="3" borderId="3" xfId="2" applyFont="1" applyFill="1" applyBorder="1" applyAlignment="1">
      <alignment horizontal="center" vertical="center"/>
    </xf>
    <xf numFmtId="0" fontId="9" fillId="7" borderId="0" xfId="0" applyFont="1" applyFill="1" applyAlignment="1">
      <alignment horizontal="center" wrapText="1"/>
    </xf>
    <xf numFmtId="0" fontId="9" fillId="7" borderId="0" xfId="0" applyFont="1" applyFill="1" applyAlignment="1">
      <alignment wrapText="1"/>
    </xf>
    <xf numFmtId="0" fontId="18" fillId="7" borderId="0" xfId="0" applyFont="1" applyFill="1"/>
    <xf numFmtId="0" fontId="13" fillId="7" borderId="0" xfId="0" applyFont="1" applyFill="1" applyAlignment="1">
      <alignment horizontal="left" wrapText="1"/>
    </xf>
    <xf numFmtId="0" fontId="14" fillId="7" borderId="0" xfId="0" applyFont="1" applyFill="1"/>
    <xf numFmtId="0" fontId="13" fillId="7" borderId="0" xfId="0" applyFont="1" applyFill="1" applyAlignment="1">
      <alignment horizontal="center" wrapText="1"/>
    </xf>
    <xf numFmtId="0" fontId="24" fillId="0" borderId="0" xfId="0" applyFont="1" applyAlignment="1">
      <alignment wrapText="1"/>
    </xf>
    <xf numFmtId="1" fontId="17" fillId="3" borderId="21" xfId="3" applyNumberFormat="1" applyFont="1" applyFill="1" applyBorder="1" applyAlignment="1" applyProtection="1">
      <alignment horizontal="center"/>
    </xf>
    <xf numFmtId="1" fontId="17" fillId="3" borderId="14" xfId="3" applyNumberFormat="1" applyFont="1" applyFill="1" applyBorder="1" applyAlignment="1" applyProtection="1">
      <alignment horizontal="center"/>
      <protection locked="0"/>
    </xf>
    <xf numFmtId="1" fontId="12" fillId="5" borderId="0" xfId="3" applyNumberFormat="1" applyFont="1" applyFill="1" applyBorder="1" applyAlignment="1" applyProtection="1"/>
    <xf numFmtId="1" fontId="17" fillId="5" borderId="0" xfId="3" applyNumberFormat="1" applyFont="1" applyFill="1" applyBorder="1" applyAlignment="1" applyProtection="1"/>
    <xf numFmtId="1" fontId="19" fillId="3" borderId="14" xfId="3" applyNumberFormat="1" applyFont="1" applyFill="1" applyBorder="1" applyAlignment="1" applyProtection="1">
      <alignment horizontal="center"/>
      <protection locked="0"/>
    </xf>
    <xf numFmtId="1" fontId="19" fillId="3" borderId="2" xfId="3" applyNumberFormat="1" applyFont="1" applyFill="1" applyBorder="1" applyAlignment="1" applyProtection="1">
      <alignment horizontal="center"/>
      <protection locked="0"/>
    </xf>
    <xf numFmtId="0" fontId="18" fillId="6" borderId="4" xfId="0" applyFont="1" applyFill="1" applyBorder="1" applyProtection="1">
      <protection locked="0"/>
    </xf>
    <xf numFmtId="1" fontId="17" fillId="4" borderId="18" xfId="1" applyNumberFormat="1" applyFont="1" applyFill="1" applyBorder="1" applyAlignment="1" applyProtection="1">
      <alignment horizontal="center"/>
    </xf>
    <xf numFmtId="1" fontId="17" fillId="3" borderId="1" xfId="1" applyNumberFormat="1" applyFont="1" applyFill="1" applyBorder="1" applyAlignment="1" applyProtection="1">
      <alignment horizontal="center"/>
      <protection locked="0"/>
    </xf>
    <xf numFmtId="164" fontId="12" fillId="4" borderId="8" xfId="1" applyNumberFormat="1" applyFont="1" applyFill="1" applyBorder="1" applyAlignment="1" applyProtection="1">
      <alignment horizontal="center" vertical="center" wrapText="1" readingOrder="1"/>
    </xf>
    <xf numFmtId="164" fontId="12" fillId="4" borderId="0" xfId="1" applyNumberFormat="1" applyFont="1" applyFill="1" applyBorder="1" applyAlignment="1" applyProtection="1">
      <alignment horizontal="center" vertical="center" wrapText="1" readingOrder="1"/>
    </xf>
    <xf numFmtId="1" fontId="17" fillId="2" borderId="19" xfId="1" applyNumberFormat="1" applyFont="1" applyFill="1" applyBorder="1" applyAlignment="1" applyProtection="1">
      <alignment horizontal="left" vertical="center" wrapText="1"/>
    </xf>
    <xf numFmtId="1" fontId="19" fillId="4" borderId="20" xfId="3" applyNumberFormat="1" applyFont="1" applyFill="1" applyBorder="1" applyAlignment="1" applyProtection="1">
      <alignment horizontal="center"/>
    </xf>
    <xf numFmtId="1" fontId="19" fillId="4" borderId="16" xfId="1" applyNumberFormat="1" applyFont="1" applyFill="1" applyBorder="1" applyAlignment="1" applyProtection="1">
      <alignment horizontal="center"/>
    </xf>
    <xf numFmtId="1" fontId="19" fillId="4" borderId="17" xfId="1" applyNumberFormat="1" applyFont="1" applyFill="1" applyBorder="1" applyAlignment="1" applyProtection="1">
      <alignment horizontal="center"/>
    </xf>
    <xf numFmtId="1" fontId="19" fillId="4" borderId="16" xfId="3" applyNumberFormat="1" applyFont="1" applyFill="1" applyBorder="1" applyAlignment="1" applyProtection="1">
      <alignment horizontal="center"/>
    </xf>
    <xf numFmtId="1" fontId="19" fillId="5" borderId="4" xfId="3" applyNumberFormat="1" applyFont="1" applyFill="1" applyBorder="1" applyAlignment="1" applyProtection="1">
      <protection locked="0"/>
    </xf>
    <xf numFmtId="1" fontId="17" fillId="3" borderId="18" xfId="1" applyNumberFormat="1" applyFont="1" applyFill="1" applyBorder="1" applyAlignment="1" applyProtection="1">
      <alignment horizontal="center"/>
    </xf>
    <xf numFmtId="1" fontId="17" fillId="3" borderId="18" xfId="3" applyNumberFormat="1" applyFont="1" applyFill="1" applyBorder="1" applyAlignment="1" applyProtection="1">
      <alignment horizontal="center"/>
    </xf>
    <xf numFmtId="1" fontId="19" fillId="4" borderId="5" xfId="1" applyNumberFormat="1" applyFont="1" applyFill="1" applyBorder="1" applyAlignment="1" applyProtection="1">
      <alignment horizontal="center" wrapText="1"/>
    </xf>
    <xf numFmtId="164" fontId="19" fillId="4" borderId="5" xfId="1" applyNumberFormat="1" applyFont="1" applyFill="1" applyBorder="1" applyAlignment="1" applyProtection="1">
      <alignment horizontal="center" wrapText="1" readingOrder="1"/>
    </xf>
    <xf numFmtId="1" fontId="17" fillId="2" borderId="6" xfId="1" applyNumberFormat="1" applyFont="1" applyFill="1" applyBorder="1" applyAlignment="1" applyProtection="1">
      <alignment horizontal="center" vertical="center" wrapText="1"/>
      <protection locked="0"/>
    </xf>
    <xf numFmtId="1" fontId="17" fillId="2" borderId="6" xfId="1" applyNumberFormat="1" applyFont="1" applyFill="1" applyBorder="1" applyAlignment="1" applyProtection="1">
      <alignment horizontal="center" vertical="center" wrapText="1"/>
    </xf>
    <xf numFmtId="0" fontId="18" fillId="0" borderId="0" xfId="0" applyFont="1" applyAlignment="1">
      <alignment horizontal="center"/>
    </xf>
    <xf numFmtId="1" fontId="17" fillId="2" borderId="6" xfId="1" applyNumberFormat="1" applyFont="1" applyFill="1" applyBorder="1" applyAlignment="1" applyProtection="1">
      <alignment horizontal="center" vertical="center"/>
      <protection locked="0"/>
    </xf>
    <xf numFmtId="1" fontId="17" fillId="2" borderId="6" xfId="1" applyNumberFormat="1" applyFont="1" applyFill="1" applyBorder="1" applyAlignment="1" applyProtection="1">
      <alignment horizontal="center" vertical="center"/>
    </xf>
    <xf numFmtId="1" fontId="19" fillId="3" borderId="18" xfId="1" applyNumberFormat="1" applyFont="1" applyFill="1" applyBorder="1" applyAlignment="1" applyProtection="1">
      <alignment horizontal="center"/>
    </xf>
    <xf numFmtId="0" fontId="26" fillId="8" borderId="0" xfId="0" applyFont="1" applyFill="1" applyAlignment="1">
      <alignment horizontal="center"/>
    </xf>
    <xf numFmtId="0" fontId="19" fillId="8" borderId="0" xfId="0" applyFont="1" applyFill="1" applyAlignment="1">
      <alignment horizontal="center" vertical="center"/>
    </xf>
    <xf numFmtId="0" fontId="18" fillId="9" borderId="26" xfId="0" applyFont="1" applyFill="1" applyBorder="1" applyAlignment="1">
      <alignment horizontal="center" vertical="center" wrapText="1"/>
    </xf>
    <xf numFmtId="1" fontId="18" fillId="10" borderId="27" xfId="0" applyNumberFormat="1" applyFont="1" applyFill="1" applyBorder="1" applyAlignment="1" applyProtection="1">
      <alignment horizontal="center" vertical="center"/>
      <protection locked="0"/>
    </xf>
    <xf numFmtId="3" fontId="18" fillId="10" borderId="29" xfId="0" applyNumberFormat="1" applyFont="1" applyFill="1" applyBorder="1" applyAlignment="1" applyProtection="1">
      <alignment horizontal="center" vertical="center"/>
      <protection locked="0"/>
    </xf>
    <xf numFmtId="3" fontId="18" fillId="10" borderId="27" xfId="0" applyNumberFormat="1" applyFont="1" applyFill="1" applyBorder="1" applyAlignment="1" applyProtection="1">
      <alignment horizontal="center" vertical="center"/>
      <protection locked="0"/>
    </xf>
    <xf numFmtId="1" fontId="18" fillId="10" borderId="29" xfId="0" applyNumberFormat="1" applyFont="1" applyFill="1" applyBorder="1" applyAlignment="1" applyProtection="1">
      <alignment horizontal="center" vertical="center"/>
      <protection locked="0"/>
    </xf>
    <xf numFmtId="2" fontId="18" fillId="12" borderId="36" xfId="0" applyNumberFormat="1" applyFont="1" applyFill="1" applyBorder="1" applyAlignment="1">
      <alignment horizontal="center" vertical="center"/>
    </xf>
    <xf numFmtId="0" fontId="18" fillId="10" borderId="29" xfId="0" applyFont="1" applyFill="1" applyBorder="1" applyAlignment="1" applyProtection="1">
      <alignment horizontal="center" vertical="center"/>
      <protection locked="0"/>
    </xf>
    <xf numFmtId="3" fontId="18" fillId="12" borderId="30" xfId="0" applyNumberFormat="1" applyFont="1" applyFill="1" applyBorder="1" applyAlignment="1">
      <alignment horizontal="center" vertical="center"/>
    </xf>
    <xf numFmtId="3" fontId="18" fillId="12" borderId="36" xfId="0" applyNumberFormat="1" applyFont="1" applyFill="1" applyBorder="1" applyAlignment="1">
      <alignment horizontal="center" vertical="center"/>
    </xf>
    <xf numFmtId="9" fontId="18" fillId="0" borderId="37" xfId="0" applyNumberFormat="1" applyFont="1" applyBorder="1" applyAlignment="1">
      <alignment horizontal="center" vertical="center"/>
    </xf>
    <xf numFmtId="9" fontId="18" fillId="0" borderId="0" xfId="0" applyNumberFormat="1" applyFont="1" applyAlignment="1">
      <alignment horizontal="center" vertical="center"/>
    </xf>
    <xf numFmtId="9" fontId="18" fillId="0" borderId="37" xfId="0" applyNumberFormat="1" applyFont="1" applyBorder="1" applyAlignment="1">
      <alignment horizontal="center" vertical="center" wrapText="1"/>
    </xf>
    <xf numFmtId="9" fontId="18" fillId="0" borderId="38" xfId="0" applyNumberFormat="1" applyFont="1" applyBorder="1" applyAlignment="1">
      <alignment horizontal="center" vertical="center"/>
    </xf>
    <xf numFmtId="0" fontId="18" fillId="0" borderId="36" xfId="0" applyFont="1" applyBorder="1" applyAlignment="1">
      <alignment horizontal="center" vertical="center"/>
    </xf>
    <xf numFmtId="0" fontId="18" fillId="0" borderId="39" xfId="0" applyFont="1" applyBorder="1"/>
    <xf numFmtId="165" fontId="18" fillId="12" borderId="39" xfId="0" applyNumberFormat="1" applyFont="1" applyFill="1" applyBorder="1" applyAlignment="1">
      <alignment horizontal="right"/>
    </xf>
    <xf numFmtId="1" fontId="18" fillId="11" borderId="28" xfId="0" applyNumberFormat="1" applyFont="1" applyFill="1" applyBorder="1" applyAlignment="1">
      <alignment horizontal="center" vertical="center" wrapText="1"/>
    </xf>
    <xf numFmtId="1" fontId="18" fillId="11" borderId="33" xfId="0" applyNumberFormat="1" applyFont="1" applyFill="1" applyBorder="1" applyAlignment="1">
      <alignment horizontal="center" vertical="center" wrapText="1"/>
    </xf>
    <xf numFmtId="1" fontId="18" fillId="11" borderId="31" xfId="0" applyNumberFormat="1" applyFont="1" applyFill="1" applyBorder="1" applyAlignment="1">
      <alignment horizontal="center" vertical="center" wrapText="1"/>
    </xf>
    <xf numFmtId="1" fontId="18" fillId="11" borderId="32" xfId="0" applyNumberFormat="1" applyFont="1" applyFill="1" applyBorder="1" applyAlignment="1">
      <alignment horizontal="center" vertical="center" wrapText="1"/>
    </xf>
    <xf numFmtId="1" fontId="18" fillId="11" borderId="34" xfId="0" applyNumberFormat="1" applyFont="1" applyFill="1" applyBorder="1" applyAlignment="1">
      <alignment horizontal="center" vertical="center" wrapText="1"/>
    </xf>
    <xf numFmtId="1" fontId="18" fillId="11" borderId="35" xfId="0" applyNumberFormat="1" applyFont="1" applyFill="1" applyBorder="1" applyAlignment="1">
      <alignment horizontal="center" vertical="center" wrapText="1"/>
    </xf>
    <xf numFmtId="0" fontId="9" fillId="0" borderId="0" xfId="0" applyFont="1"/>
    <xf numFmtId="14" fontId="18" fillId="6" borderId="4" xfId="0" applyNumberFormat="1" applyFont="1" applyFill="1" applyBorder="1"/>
    <xf numFmtId="14" fontId="18" fillId="6" borderId="0" xfId="0" applyNumberFormat="1" applyFont="1" applyFill="1"/>
    <xf numFmtId="3" fontId="18" fillId="13" borderId="39" xfId="0" applyNumberFormat="1" applyFont="1" applyFill="1" applyBorder="1"/>
    <xf numFmtId="3" fontId="18" fillId="13" borderId="40" xfId="0" applyNumberFormat="1" applyFont="1" applyFill="1" applyBorder="1"/>
    <xf numFmtId="0" fontId="17" fillId="3" borderId="2" xfId="2" applyFont="1" applyFill="1" applyBorder="1" applyAlignment="1">
      <alignment horizontal="center" vertical="center"/>
    </xf>
    <xf numFmtId="0" fontId="17" fillId="3" borderId="3" xfId="2" applyFont="1" applyFill="1" applyBorder="1" applyAlignment="1">
      <alignment horizontal="center" vertical="center"/>
    </xf>
    <xf numFmtId="0" fontId="17" fillId="3" borderId="4" xfId="2" applyFont="1" applyFill="1" applyBorder="1" applyAlignment="1">
      <alignment horizontal="center" vertical="center"/>
    </xf>
    <xf numFmtId="0" fontId="17" fillId="4" borderId="2" xfId="2" applyFont="1" applyFill="1" applyBorder="1" applyAlignment="1">
      <alignment horizontal="center" vertical="center"/>
    </xf>
    <xf numFmtId="0" fontId="17" fillId="4" borderId="3" xfId="2" applyFont="1" applyFill="1" applyBorder="1" applyAlignment="1">
      <alignment horizontal="center" vertical="center"/>
    </xf>
    <xf numFmtId="164" fontId="17" fillId="2" borderId="5" xfId="1" applyNumberFormat="1" applyFont="1" applyFill="1" applyBorder="1" applyAlignment="1" applyProtection="1">
      <alignment horizontal="center" vertical="center" textRotation="255" wrapText="1"/>
    </xf>
    <xf numFmtId="164" fontId="17" fillId="2" borderId="8" xfId="1" applyNumberFormat="1" applyFont="1" applyFill="1" applyBorder="1" applyAlignment="1" applyProtection="1">
      <alignment horizontal="center" vertical="center" textRotation="255" wrapText="1"/>
    </xf>
    <xf numFmtId="164" fontId="17" fillId="2" borderId="6" xfId="1" applyNumberFormat="1" applyFont="1" applyFill="1" applyBorder="1" applyAlignment="1" applyProtection="1">
      <alignment horizontal="center" vertical="center" textRotation="255" wrapText="1"/>
    </xf>
    <xf numFmtId="0" fontId="24" fillId="0" borderId="0" xfId="0" applyFont="1" applyAlignment="1">
      <alignment horizontal="center" vertical="top" wrapText="1"/>
    </xf>
    <xf numFmtId="0" fontId="9" fillId="6" borderId="11" xfId="0" applyFont="1" applyFill="1" applyBorder="1" applyAlignment="1">
      <alignment horizontal="center"/>
    </xf>
    <xf numFmtId="164" fontId="15" fillId="3" borderId="11" xfId="1" applyNumberFormat="1" applyFont="1" applyFill="1" applyBorder="1" applyAlignment="1" applyProtection="1">
      <alignment horizontal="center" vertical="center" wrapText="1"/>
    </xf>
    <xf numFmtId="164" fontId="15" fillId="3" borderId="0" xfId="1" applyNumberFormat="1" applyFont="1" applyFill="1" applyBorder="1" applyAlignment="1" applyProtection="1">
      <alignment horizontal="center" vertical="center" wrapText="1"/>
    </xf>
    <xf numFmtId="0" fontId="23" fillId="7" borderId="0" xfId="0" applyFont="1" applyFill="1" applyAlignment="1">
      <alignment horizontal="left" wrapText="1"/>
    </xf>
    <xf numFmtId="164" fontId="17" fillId="3" borderId="5" xfId="1" applyNumberFormat="1" applyFont="1" applyFill="1" applyBorder="1" applyAlignment="1" applyProtection="1">
      <alignment horizontal="center" vertical="center" wrapText="1"/>
    </xf>
    <xf numFmtId="164" fontId="17" fillId="3" borderId="8" xfId="1" applyNumberFormat="1" applyFont="1" applyFill="1" applyBorder="1" applyAlignment="1" applyProtection="1">
      <alignment horizontal="center" vertical="center" wrapText="1"/>
    </xf>
    <xf numFmtId="164" fontId="17" fillId="3" borderId="9" xfId="1" applyNumberFormat="1" applyFont="1" applyFill="1" applyBorder="1" applyAlignment="1" applyProtection="1">
      <alignment horizontal="center" vertical="center" wrapText="1"/>
    </xf>
    <xf numFmtId="164" fontId="17" fillId="3" borderId="10" xfId="1" applyNumberFormat="1" applyFont="1" applyFill="1" applyBorder="1" applyAlignment="1" applyProtection="1">
      <alignment horizontal="center" vertical="center" wrapText="1"/>
    </xf>
    <xf numFmtId="0" fontId="13" fillId="7" borderId="0" xfId="0" applyFont="1" applyFill="1" applyAlignment="1">
      <alignment horizontal="center" wrapText="1"/>
    </xf>
    <xf numFmtId="164" fontId="17" fillId="2" borderId="5" xfId="1" applyNumberFormat="1" applyFont="1" applyFill="1" applyBorder="1" applyAlignment="1" applyProtection="1">
      <alignment horizontal="center" vertical="center" wrapText="1"/>
    </xf>
    <xf numFmtId="164" fontId="17" fillId="2" borderId="8" xfId="1" applyNumberFormat="1" applyFont="1" applyFill="1" applyBorder="1" applyAlignment="1" applyProtection="1">
      <alignment horizontal="center" vertical="center" wrapText="1"/>
    </xf>
    <xf numFmtId="0" fontId="9" fillId="6" borderId="11" xfId="0" applyFont="1" applyFill="1" applyBorder="1" applyAlignment="1">
      <alignment horizontal="left"/>
    </xf>
    <xf numFmtId="164" fontId="15" fillId="2" borderId="5" xfId="1" applyNumberFormat="1" applyFont="1" applyFill="1" applyBorder="1" applyAlignment="1" applyProtection="1">
      <alignment horizontal="left" vertical="center" textRotation="255" wrapText="1"/>
    </xf>
    <xf numFmtId="164" fontId="15" fillId="2" borderId="8" xfId="1" applyNumberFormat="1" applyFont="1" applyFill="1" applyBorder="1" applyAlignment="1" applyProtection="1">
      <alignment horizontal="left" vertical="center" textRotation="255" wrapText="1"/>
    </xf>
    <xf numFmtId="164" fontId="15" fillId="2" borderId="6" xfId="1" applyNumberFormat="1" applyFont="1" applyFill="1" applyBorder="1" applyAlignment="1" applyProtection="1">
      <alignment horizontal="left" vertical="center" textRotation="255" wrapText="1"/>
    </xf>
    <xf numFmtId="0" fontId="25" fillId="0" borderId="0" xfId="0" applyFont="1" applyAlignment="1">
      <alignment horizontal="center" wrapText="1"/>
    </xf>
    <xf numFmtId="0" fontId="21" fillId="3" borderId="2" xfId="2" applyFont="1" applyFill="1" applyBorder="1" applyAlignment="1">
      <alignment horizontal="center" vertical="center"/>
    </xf>
    <xf numFmtId="0" fontId="9" fillId="7" borderId="0" xfId="0" applyFont="1" applyFill="1" applyAlignment="1">
      <alignment horizontal="center" wrapText="1"/>
    </xf>
    <xf numFmtId="164" fontId="17" fillId="3" borderId="12" xfId="1" applyNumberFormat="1" applyFont="1" applyFill="1" applyBorder="1" applyAlignment="1" applyProtection="1">
      <alignment horizontal="center" vertical="center" wrapText="1"/>
    </xf>
    <xf numFmtId="164" fontId="17" fillId="3" borderId="0" xfId="1" applyNumberFormat="1" applyFont="1" applyFill="1" applyBorder="1" applyAlignment="1" applyProtection="1">
      <alignment horizontal="center" vertical="center" wrapText="1"/>
    </xf>
    <xf numFmtId="0" fontId="22" fillId="7" borderId="0" xfId="0" applyFont="1" applyFill="1" applyAlignment="1">
      <alignment horizontal="left" wrapText="1"/>
    </xf>
    <xf numFmtId="164" fontId="17" fillId="4" borderId="2" xfId="1" applyNumberFormat="1" applyFont="1" applyFill="1" applyBorder="1" applyAlignment="1" applyProtection="1">
      <alignment horizontal="center" vertical="center" wrapText="1" readingOrder="1"/>
    </xf>
    <xf numFmtId="164" fontId="17" fillId="4" borderId="3" xfId="1" applyNumberFormat="1" applyFont="1" applyFill="1" applyBorder="1" applyAlignment="1" applyProtection="1">
      <alignment horizontal="center" vertical="center" wrapText="1" readingOrder="1"/>
    </xf>
    <xf numFmtId="164" fontId="17" fillId="4" borderId="4" xfId="1" applyNumberFormat="1" applyFont="1" applyFill="1" applyBorder="1" applyAlignment="1" applyProtection="1">
      <alignment horizontal="center" vertical="center" wrapText="1" readingOrder="1"/>
    </xf>
    <xf numFmtId="0" fontId="18" fillId="9" borderId="22"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41" xfId="0" applyFont="1" applyFill="1" applyBorder="1" applyAlignment="1">
      <alignment horizontal="center" vertical="center" wrapText="1"/>
    </xf>
    <xf numFmtId="0" fontId="18" fillId="9" borderId="24" xfId="0" applyFont="1" applyFill="1" applyBorder="1" applyAlignment="1">
      <alignment horizontal="center" vertical="center" wrapText="1"/>
    </xf>
    <xf numFmtId="0" fontId="18" fillId="9" borderId="42" xfId="0" applyFont="1" applyFill="1" applyBorder="1" applyAlignment="1">
      <alignment horizontal="center" vertical="center" wrapText="1"/>
    </xf>
    <xf numFmtId="0" fontId="0" fillId="0" borderId="0" xfId="0" applyAlignment="1">
      <alignment horizontal="center"/>
    </xf>
    <xf numFmtId="0" fontId="11" fillId="6" borderId="11" xfId="0" applyFont="1" applyFill="1" applyBorder="1" applyAlignment="1">
      <alignment horizontal="left"/>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4" fillId="4" borderId="2" xfId="2" applyFont="1" applyFill="1" applyBorder="1" applyAlignment="1">
      <alignment horizontal="center" vertical="center"/>
    </xf>
    <xf numFmtId="0" fontId="4" fillId="4" borderId="3" xfId="2" applyFont="1" applyFill="1" applyBorder="1" applyAlignment="1">
      <alignment horizontal="center" vertical="center"/>
    </xf>
    <xf numFmtId="164" fontId="3" fillId="3" borderId="2" xfId="1" applyNumberFormat="1" applyFont="1" applyFill="1" applyBorder="1" applyAlignment="1" applyProtection="1">
      <alignment horizontal="center" vertical="center" wrapText="1"/>
    </xf>
    <xf numFmtId="164" fontId="3" fillId="3" borderId="4" xfId="1" applyNumberFormat="1" applyFont="1" applyFill="1" applyBorder="1" applyAlignment="1" applyProtection="1">
      <alignment horizontal="center" vertical="center" wrapText="1"/>
    </xf>
    <xf numFmtId="164" fontId="7" fillId="3" borderId="5" xfId="1" applyNumberFormat="1" applyFont="1" applyFill="1" applyBorder="1" applyAlignment="1" applyProtection="1">
      <alignment horizontal="center" wrapText="1"/>
    </xf>
    <xf numFmtId="164" fontId="7" fillId="3" borderId="6" xfId="1" applyNumberFormat="1" applyFont="1" applyFill="1" applyBorder="1" applyAlignment="1" applyProtection="1">
      <alignment horizontal="center" wrapText="1"/>
    </xf>
    <xf numFmtId="164" fontId="3" fillId="3" borderId="5" xfId="1" applyNumberFormat="1" applyFont="1" applyFill="1" applyBorder="1" applyAlignment="1" applyProtection="1">
      <alignment horizontal="center" vertical="center" wrapText="1"/>
    </xf>
    <xf numFmtId="164" fontId="3" fillId="3" borderId="8" xfId="1" applyNumberFormat="1" applyFont="1" applyFill="1" applyBorder="1" applyAlignment="1" applyProtection="1">
      <alignment horizontal="center" vertical="center" wrapText="1"/>
    </xf>
    <xf numFmtId="164" fontId="3" fillId="3" borderId="6" xfId="1" applyNumberFormat="1" applyFont="1" applyFill="1" applyBorder="1" applyAlignment="1" applyProtection="1">
      <alignment horizontal="center" vertical="center" wrapText="1"/>
    </xf>
    <xf numFmtId="0" fontId="6" fillId="4" borderId="2" xfId="2" applyFont="1" applyFill="1" applyBorder="1" applyAlignment="1">
      <alignment horizontal="center" vertical="center"/>
    </xf>
    <xf numFmtId="0" fontId="6" fillId="4" borderId="3" xfId="2" applyFont="1" applyFill="1" applyBorder="1" applyAlignment="1">
      <alignment horizontal="center" vertical="center"/>
    </xf>
    <xf numFmtId="164" fontId="3" fillId="3" borderId="9" xfId="1" applyNumberFormat="1" applyFont="1" applyFill="1" applyBorder="1" applyAlignment="1" applyProtection="1">
      <alignment horizontal="center" vertical="center" wrapText="1"/>
    </xf>
    <xf numFmtId="164" fontId="3" fillId="3" borderId="10" xfId="1" applyNumberFormat="1" applyFont="1" applyFill="1" applyBorder="1" applyAlignment="1" applyProtection="1">
      <alignment horizontal="center" vertical="center" wrapText="1"/>
    </xf>
    <xf numFmtId="164" fontId="3" fillId="3" borderId="7" xfId="1" applyNumberFormat="1" applyFont="1" applyFill="1" applyBorder="1" applyAlignment="1" applyProtection="1">
      <alignment horizontal="center" vertical="center" wrapText="1"/>
    </xf>
    <xf numFmtId="164" fontId="3" fillId="3" borderId="13" xfId="1" applyNumberFormat="1" applyFont="1" applyFill="1" applyBorder="1" applyAlignment="1" applyProtection="1">
      <alignment horizontal="center" vertical="center" wrapText="1"/>
    </xf>
    <xf numFmtId="164" fontId="3" fillId="3" borderId="12" xfId="1" applyNumberFormat="1" applyFont="1" applyFill="1" applyBorder="1" applyAlignment="1" applyProtection="1">
      <alignment horizontal="center" vertical="center" wrapText="1"/>
    </xf>
    <xf numFmtId="0" fontId="9" fillId="0" borderId="0" xfId="0" applyFont="1" applyAlignment="1">
      <alignment horizontal="left" wrapText="1"/>
    </xf>
    <xf numFmtId="164" fontId="3" fillId="2" borderId="5" xfId="1" applyNumberFormat="1" applyFont="1" applyFill="1" applyBorder="1" applyAlignment="1" applyProtection="1">
      <alignment horizontal="center" vertical="center" wrapText="1"/>
      <protection locked="0"/>
    </xf>
    <xf numFmtId="164" fontId="3" fillId="2" borderId="8" xfId="1" applyNumberFormat="1" applyFont="1" applyFill="1" applyBorder="1" applyAlignment="1" applyProtection="1">
      <alignment horizontal="center" vertical="center" wrapText="1"/>
      <protection locked="0"/>
    </xf>
    <xf numFmtId="164" fontId="3" fillId="2" borderId="6" xfId="1" applyNumberFormat="1" applyFont="1" applyFill="1" applyBorder="1" applyAlignment="1" applyProtection="1">
      <alignment horizontal="center" vertical="center" wrapText="1"/>
      <protection locked="0"/>
    </xf>
    <xf numFmtId="1" fontId="3" fillId="4" borderId="2" xfId="1" applyNumberFormat="1" applyFont="1" applyFill="1" applyBorder="1" applyAlignment="1" applyProtection="1">
      <alignment horizontal="center" wrapText="1"/>
    </xf>
    <xf numFmtId="1" fontId="3" fillId="4" borderId="3" xfId="1" applyNumberFormat="1" applyFont="1" applyFill="1" applyBorder="1" applyAlignment="1" applyProtection="1">
      <alignment horizontal="center" wrapText="1"/>
    </xf>
    <xf numFmtId="1" fontId="3" fillId="4" borderId="4" xfId="1" applyNumberFormat="1" applyFont="1" applyFill="1" applyBorder="1" applyAlignment="1" applyProtection="1">
      <alignment horizontal="center" wrapText="1"/>
    </xf>
    <xf numFmtId="164" fontId="7" fillId="4" borderId="2" xfId="1" applyNumberFormat="1" applyFont="1" applyFill="1" applyBorder="1" applyAlignment="1" applyProtection="1">
      <alignment horizontal="center" vertical="center" wrapText="1" readingOrder="1"/>
    </xf>
    <xf numFmtId="164" fontId="7" fillId="4" borderId="3" xfId="1" applyNumberFormat="1" applyFont="1" applyFill="1" applyBorder="1" applyAlignment="1" applyProtection="1">
      <alignment horizontal="center" vertical="center" wrapText="1" readingOrder="1"/>
    </xf>
    <xf numFmtId="164" fontId="7" fillId="4" borderId="4" xfId="1" applyNumberFormat="1" applyFont="1" applyFill="1" applyBorder="1" applyAlignment="1" applyProtection="1">
      <alignment horizontal="center" vertical="center" wrapText="1" readingOrder="1"/>
    </xf>
    <xf numFmtId="1" fontId="3" fillId="4" borderId="13" xfId="1" applyNumberFormat="1" applyFont="1" applyFill="1" applyBorder="1" applyAlignment="1" applyProtection="1">
      <alignment horizontal="center" vertical="center" wrapText="1"/>
    </xf>
    <xf numFmtId="1" fontId="3" fillId="4" borderId="12" xfId="1" applyNumberFormat="1" applyFont="1" applyFill="1" applyBorder="1" applyAlignment="1" applyProtection="1">
      <alignment horizontal="center" vertical="center" wrapText="1"/>
    </xf>
    <xf numFmtId="1" fontId="3" fillId="4" borderId="9" xfId="1" applyNumberFormat="1" applyFont="1" applyFill="1" applyBorder="1" applyAlignment="1" applyProtection="1">
      <alignment horizontal="center" vertical="center" wrapText="1"/>
    </xf>
  </cellXfs>
  <cellStyles count="4">
    <cellStyle name="Comma 2" xfId="1" xr:uid="{1EB582EF-726E-473E-AE89-1C939171EBA5}"/>
    <cellStyle name="Currency 2" xfId="3" xr:uid="{BD16CA96-F2FF-402F-9068-2B3C9CD9BFE2}"/>
    <cellStyle name="Normal" xfId="0" builtinId="0"/>
    <cellStyle name="Normal 2" xfId="2" xr:uid="{4C215154-17DC-4E1B-955D-7285ED402D6E}"/>
  </cellStyles>
  <dxfs count="15">
    <dxf>
      <fill>
        <patternFill>
          <bgColor rgb="FFFF0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006100"/>
      </font>
      <fill>
        <patternFill>
          <bgColor rgb="FFC6EFCE"/>
        </patternFill>
      </fill>
    </dxf>
    <dxf>
      <fill>
        <patternFill>
          <bgColor theme="9" tint="0.39994506668294322"/>
        </patternFill>
      </fill>
    </dxf>
    <dxf>
      <font>
        <color rgb="FF006100"/>
      </font>
      <fill>
        <patternFill>
          <bgColor rgb="FFC6EF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111125</xdr:rowOff>
    </xdr:from>
    <xdr:to>
      <xdr:col>5</xdr:col>
      <xdr:colOff>1084400</xdr:colOff>
      <xdr:row>33</xdr:row>
      <xdr:rowOff>139700</xdr:rowOff>
    </xdr:to>
    <xdr:pic>
      <xdr:nvPicPr>
        <xdr:cNvPr id="2" name="Picture 1">
          <a:extLst>
            <a:ext uri="{FF2B5EF4-FFF2-40B4-BE49-F238E27FC236}">
              <a16:creationId xmlns:a16="http://schemas.microsoft.com/office/drawing/2014/main" id="{8C8F6D79-AAE3-B259-90F1-E98B56A0CA76}"/>
            </a:ext>
          </a:extLst>
        </xdr:cNvPr>
        <xdr:cNvPicPr>
          <a:picLocks noChangeAspect="1"/>
        </xdr:cNvPicPr>
      </xdr:nvPicPr>
      <xdr:blipFill>
        <a:blip xmlns:r="http://schemas.openxmlformats.org/officeDocument/2006/relationships" r:embed="rId1"/>
        <a:stretch>
          <a:fillRect/>
        </a:stretch>
      </xdr:blipFill>
      <xdr:spPr>
        <a:xfrm>
          <a:off x="0" y="111125"/>
          <a:ext cx="11504750" cy="6000750"/>
        </a:xfrm>
        <a:prstGeom prst="rect">
          <a:avLst/>
        </a:prstGeom>
      </xdr:spPr>
    </xdr:pic>
    <xdr:clientData/>
  </xdr:twoCellAnchor>
  <xdr:twoCellAnchor editAs="oneCell">
    <xdr:from>
      <xdr:col>0</xdr:col>
      <xdr:colOff>0</xdr:colOff>
      <xdr:row>34</xdr:row>
      <xdr:rowOff>180974</xdr:rowOff>
    </xdr:from>
    <xdr:to>
      <xdr:col>5</xdr:col>
      <xdr:colOff>1251282</xdr:colOff>
      <xdr:row>63</xdr:row>
      <xdr:rowOff>66674</xdr:rowOff>
    </xdr:to>
    <xdr:pic>
      <xdr:nvPicPr>
        <xdr:cNvPr id="3" name="Picture 2">
          <a:extLst>
            <a:ext uri="{FF2B5EF4-FFF2-40B4-BE49-F238E27FC236}">
              <a16:creationId xmlns:a16="http://schemas.microsoft.com/office/drawing/2014/main" id="{51427D36-65BC-5D30-2B57-151C42D48419}"/>
            </a:ext>
          </a:extLst>
        </xdr:cNvPr>
        <xdr:cNvPicPr>
          <a:picLocks noChangeAspect="1"/>
        </xdr:cNvPicPr>
      </xdr:nvPicPr>
      <xdr:blipFill>
        <a:blip xmlns:r="http://schemas.openxmlformats.org/officeDocument/2006/relationships" r:embed="rId2"/>
        <a:stretch>
          <a:fillRect/>
        </a:stretch>
      </xdr:blipFill>
      <xdr:spPr>
        <a:xfrm>
          <a:off x="0" y="6334124"/>
          <a:ext cx="11671632" cy="51339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8F33-07D3-4296-BBBC-BE11E23FB523}">
  <dimension ref="A1:R58"/>
  <sheetViews>
    <sheetView tabSelected="1" topLeftCell="A4" zoomScale="85" zoomScaleNormal="85" workbookViewId="0">
      <selection activeCell="I16" sqref="I16"/>
    </sheetView>
  </sheetViews>
  <sheetFormatPr defaultColWidth="9.1796875" defaultRowHeight="18.5" x14ac:dyDescent="0.45"/>
  <cols>
    <col min="1" max="1" width="9.1796875" style="28" customWidth="1"/>
    <col min="2" max="2" width="36" style="28" customWidth="1"/>
    <col min="3" max="3" width="14.26953125" style="28" customWidth="1"/>
    <col min="4" max="4" width="12.453125" style="28" customWidth="1"/>
    <col min="5" max="5" width="13.81640625" style="28" customWidth="1"/>
    <col min="6" max="6" width="13" style="28" customWidth="1"/>
    <col min="7" max="7" width="11.26953125" style="28" customWidth="1"/>
    <col min="8" max="8" width="16.26953125" style="28" customWidth="1"/>
    <col min="9" max="9" width="14.453125" style="28" customWidth="1"/>
    <col min="10" max="10" width="14.81640625" style="28" customWidth="1"/>
    <col min="11" max="11" width="14.26953125" style="28" customWidth="1"/>
    <col min="12" max="12" width="16.26953125" style="28" customWidth="1"/>
    <col min="13" max="13" width="15.81640625" style="28" customWidth="1"/>
    <col min="14" max="14" width="17.26953125" style="28" customWidth="1"/>
    <col min="15" max="15" width="22.26953125" style="28" customWidth="1"/>
    <col min="16" max="16" width="23.26953125" style="28" customWidth="1"/>
    <col min="17" max="17" width="32.7265625" style="29" customWidth="1"/>
    <col min="18" max="18" width="25" style="28" bestFit="1" customWidth="1"/>
    <col min="19" max="16384" width="9.1796875" style="28"/>
  </cols>
  <sheetData>
    <row r="1" spans="1:18" ht="44.5" customHeight="1" x14ac:dyDescent="0.45">
      <c r="A1" s="60"/>
      <c r="B1" s="135" t="s">
        <v>0</v>
      </c>
      <c r="C1" s="135"/>
      <c r="D1" s="135"/>
      <c r="E1" s="135"/>
      <c r="F1" s="135"/>
      <c r="G1" s="135"/>
      <c r="H1" s="135"/>
      <c r="I1" s="135"/>
      <c r="J1" s="135"/>
      <c r="K1" s="135"/>
      <c r="L1" s="135"/>
      <c r="M1" s="58"/>
      <c r="N1" s="128" t="s">
        <v>1</v>
      </c>
      <c r="O1" s="129"/>
      <c r="P1" s="129"/>
      <c r="Q1" s="59"/>
      <c r="R1" s="59"/>
    </row>
    <row r="2" spans="1:18" ht="44.5" customHeight="1" x14ac:dyDescent="0.7">
      <c r="A2" s="60"/>
      <c r="B2" s="130" t="s">
        <v>2</v>
      </c>
      <c r="C2" s="130"/>
      <c r="D2" s="130"/>
      <c r="E2" s="130"/>
      <c r="F2" s="130"/>
      <c r="G2" s="130"/>
      <c r="H2" s="130"/>
      <c r="I2" s="130"/>
      <c r="J2" s="58"/>
      <c r="K2" s="58"/>
      <c r="L2" s="58"/>
      <c r="M2" s="58"/>
      <c r="N2" s="128"/>
      <c r="O2" s="129"/>
      <c r="P2" s="129"/>
      <c r="Q2" s="59"/>
      <c r="R2" s="59"/>
    </row>
    <row r="3" spans="1:18" ht="20.5" customHeight="1" x14ac:dyDescent="0.45">
      <c r="A3" s="60"/>
      <c r="B3" s="59"/>
      <c r="C3" s="59"/>
      <c r="D3" s="59"/>
      <c r="E3" s="59"/>
      <c r="F3" s="59"/>
      <c r="G3" s="59"/>
      <c r="H3" s="59"/>
      <c r="I3" s="59"/>
      <c r="J3" s="59"/>
      <c r="K3" s="59"/>
      <c r="L3" s="59"/>
      <c r="M3" s="59"/>
      <c r="N3" s="59"/>
      <c r="O3" s="59"/>
      <c r="P3" s="59"/>
      <c r="Q3" s="59"/>
      <c r="R3" s="59"/>
    </row>
    <row r="4" spans="1:18" ht="21" x14ac:dyDescent="0.45">
      <c r="A4" s="123" t="s">
        <v>3</v>
      </c>
      <c r="B4" s="136" t="s">
        <v>4</v>
      </c>
      <c r="C4" s="118" t="s">
        <v>5</v>
      </c>
      <c r="D4" s="119"/>
      <c r="E4" s="119"/>
      <c r="F4" s="119"/>
      <c r="G4" s="119"/>
      <c r="H4" s="120"/>
      <c r="I4" s="54"/>
      <c r="J4" s="121" t="s">
        <v>6</v>
      </c>
      <c r="K4" s="122"/>
      <c r="L4" s="122"/>
      <c r="M4" s="122"/>
      <c r="N4" s="122"/>
      <c r="O4" s="122"/>
      <c r="P4" s="122"/>
      <c r="Q4" s="127" t="s">
        <v>7</v>
      </c>
      <c r="R4" s="127" t="s">
        <v>8</v>
      </c>
    </row>
    <row r="5" spans="1:18" ht="33" customHeight="1" x14ac:dyDescent="0.45">
      <c r="A5" s="124"/>
      <c r="B5" s="137"/>
      <c r="C5" s="131" t="s">
        <v>9</v>
      </c>
      <c r="D5" s="131" t="s">
        <v>10</v>
      </c>
      <c r="E5" s="131" t="s">
        <v>11</v>
      </c>
      <c r="F5" s="133" t="s">
        <v>12</v>
      </c>
      <c r="G5" s="131" t="s">
        <v>13</v>
      </c>
      <c r="H5" s="131" t="s">
        <v>14</v>
      </c>
      <c r="I5" s="131" t="s">
        <v>15</v>
      </c>
      <c r="J5" s="121" t="s">
        <v>16</v>
      </c>
      <c r="K5" s="122"/>
      <c r="L5" s="122"/>
      <c r="M5" s="122"/>
      <c r="N5" s="122"/>
      <c r="O5" s="122"/>
      <c r="P5" s="122"/>
      <c r="Q5" s="127"/>
      <c r="R5" s="127"/>
    </row>
    <row r="6" spans="1:18" ht="142.5" customHeight="1" x14ac:dyDescent="0.5">
      <c r="A6" s="125"/>
      <c r="B6" s="137"/>
      <c r="C6" s="132"/>
      <c r="D6" s="132"/>
      <c r="E6" s="132"/>
      <c r="F6" s="134"/>
      <c r="G6" s="132"/>
      <c r="H6" s="132"/>
      <c r="I6" s="132"/>
      <c r="J6" s="81" t="s">
        <v>17</v>
      </c>
      <c r="K6" s="81" t="s">
        <v>18</v>
      </c>
      <c r="L6" s="81" t="s">
        <v>19</v>
      </c>
      <c r="M6" s="81" t="s">
        <v>20</v>
      </c>
      <c r="N6" s="82" t="s">
        <v>21</v>
      </c>
      <c r="O6" s="81" t="s">
        <v>22</v>
      </c>
      <c r="P6" s="81" t="s">
        <v>23</v>
      </c>
      <c r="Q6" s="127"/>
      <c r="R6" s="127"/>
    </row>
    <row r="7" spans="1:18" ht="21" x14ac:dyDescent="0.5">
      <c r="A7" s="84" t="s">
        <v>24</v>
      </c>
      <c r="B7" s="73" t="s">
        <v>25</v>
      </c>
      <c r="C7" s="88">
        <v>10</v>
      </c>
      <c r="D7" s="88">
        <v>19</v>
      </c>
      <c r="E7" s="88">
        <v>5</v>
      </c>
      <c r="F7" s="88">
        <v>9</v>
      </c>
      <c r="G7" s="88">
        <v>10</v>
      </c>
      <c r="H7" s="88">
        <v>25</v>
      </c>
      <c r="I7" s="88">
        <v>5</v>
      </c>
      <c r="J7" s="74">
        <f>IF((C7+D7+E7+F7+G7+H7+I7)&gt;=100,100,((C7+D7+E7+F7+G7+H7+I7)))</f>
        <v>83</v>
      </c>
      <c r="K7" s="75">
        <f>IF((C7+D7+F7+G7+I7)+(H7/25*40)&gt;=100,100,(C7+D7+F7+G7+I7)+(H7/25*40))</f>
        <v>93</v>
      </c>
      <c r="L7" s="75">
        <f>IF((C7+D7+E7+G7+H7+I7)+(E7/15*15)&gt;=100,100,(C7+D7+E7+G7+H7+I7)+(E7/15*15))</f>
        <v>79</v>
      </c>
      <c r="M7" s="75">
        <f>IF((D7+E7+F7+H7+I7)+(C7+C7)&gt;=100,100,(D7+E7+F7+H7+I7)+(C7+C7))</f>
        <v>83</v>
      </c>
      <c r="N7" s="75">
        <f>IF((C7+G7+H7+I7)+(D7/25*55)&gt;=10,100,(C7+G7+H7+I7)+(D7/25*55))</f>
        <v>100</v>
      </c>
      <c r="O7" s="75">
        <f>IF((C7+E7+F7+G7)+(D7/25*50)&gt;=100,100,(C7+E7+F7+G7)+(D7/25*50))</f>
        <v>72</v>
      </c>
      <c r="P7" s="76">
        <f>IF((C7+G7)+(D7/25*80)&gt;=100,100,(C7+G7)+(D7/25*80))</f>
        <v>80.8</v>
      </c>
      <c r="Q7" s="49" t="s">
        <v>26</v>
      </c>
      <c r="R7" s="115">
        <v>45478</v>
      </c>
    </row>
    <row r="8" spans="1:18" ht="22.5" customHeight="1" x14ac:dyDescent="0.5">
      <c r="A8" s="83"/>
      <c r="B8" s="41" t="s">
        <v>27</v>
      </c>
      <c r="C8" s="42"/>
      <c r="D8" s="42"/>
      <c r="E8" s="42"/>
      <c r="F8" s="42"/>
      <c r="G8" s="42"/>
      <c r="H8" s="42"/>
      <c r="I8" s="42"/>
      <c r="J8" s="77">
        <f>IF((C8+D8+E8+F8+G8+H8+I8)&gt;=100,100,((C8+D8+E8+F8+G8+H8+I8)))</f>
        <v>0</v>
      </c>
      <c r="K8" s="75">
        <f>IF((C8+D8+F8+G8+I8)+(H8/25*40)&gt;=100,100,(C8+D8+F8+G8+I8)+(H8/25*40))</f>
        <v>0</v>
      </c>
      <c r="L8" s="75">
        <f>IF((C8+D8+E8+G8+H8+I8)+(E8/15*15)&gt;=100,100,(C8+D8+E8+G8+H8+I8)+(E8/15*15))</f>
        <v>0</v>
      </c>
      <c r="M8" s="75">
        <f>IF((D8+E8+F8+H8+I8)+(C8+C8)&gt;=100,100,(D8+E8+F8+H8+I8)+(C8+C8))</f>
        <v>0</v>
      </c>
      <c r="N8" s="75">
        <f>MIN(100,C8+G8+H8+I8+(D8/25*55))</f>
        <v>0</v>
      </c>
      <c r="O8" s="75">
        <f>IF((C8+E8+F8+G8)+(D8/25*50)&gt;=100,100,(C8+E8+F8+G8)+(D8/25*50))</f>
        <v>0</v>
      </c>
      <c r="P8" s="76">
        <f>IF((C8+G8)+(D8/25*80)&gt;=100,100,(C8+G8)+(D8/25*80))</f>
        <v>0</v>
      </c>
      <c r="Q8" s="50"/>
      <c r="R8" s="50"/>
    </row>
    <row r="9" spans="1:18" ht="22.5" customHeight="1" x14ac:dyDescent="0.5">
      <c r="A9" s="83"/>
      <c r="B9" s="41" t="s">
        <v>27</v>
      </c>
      <c r="C9" s="34"/>
      <c r="D9" s="34"/>
      <c r="E9" s="34"/>
      <c r="F9" s="34"/>
      <c r="G9" s="34"/>
      <c r="H9" s="34"/>
      <c r="I9" s="34"/>
      <c r="J9" s="77">
        <f>IF((C9+D9+E9+F9+G9+H9+I9)&gt;=100,100,((C9+D9+E9+F9+G9+H9+I9)))</f>
        <v>0</v>
      </c>
      <c r="K9" s="75">
        <f>IF((C9+D9+F9+G9+I9)+(H9/25*40)&gt;=100,100,(C9+D9+F9+G9+I9)+(H9/25*40))</f>
        <v>0</v>
      </c>
      <c r="L9" s="75">
        <f>IF((C9+D9+E9+G9+H9+I9)+(E9/15*15)&gt;=100,100,(C9+D9+E9+G9+H9+I9)+(E9/15*15))</f>
        <v>0</v>
      </c>
      <c r="M9" s="75">
        <f>IF((D9+E9+F9+H9+I9)+(C9+C9)&gt;=100,100,(D9+E9+F9+H9+I9)+(C9+C9))</f>
        <v>0</v>
      </c>
      <c r="N9" s="75">
        <f t="shared" ref="N9:N10" si="0">MIN(100,C9+G9+H9+I9+(D9/25*55))</f>
        <v>0</v>
      </c>
      <c r="O9" s="75">
        <f>IF((C9+E9+F9+G9)+(D9/25*50)&gt;=100,100,(C9+E9+F9+G9)+(D9/25*50))</f>
        <v>0</v>
      </c>
      <c r="P9" s="76">
        <f>IF((C9+G9)+(D9/25*80)&gt;=100,100,(C9+G9)+(D9/25*80))</f>
        <v>0</v>
      </c>
      <c r="Q9" s="50"/>
      <c r="R9" s="50"/>
    </row>
    <row r="10" spans="1:18" ht="16.5" customHeight="1" x14ac:dyDescent="0.5">
      <c r="A10" s="83"/>
      <c r="B10" s="41" t="s">
        <v>27</v>
      </c>
      <c r="C10" s="34"/>
      <c r="D10" s="34"/>
      <c r="E10" s="34"/>
      <c r="F10" s="34"/>
      <c r="G10" s="34"/>
      <c r="H10" s="34"/>
      <c r="I10" s="34"/>
      <c r="J10" s="77">
        <f>IF((C10+D10+E10+F10+G10+H10+I10)&gt;=100,100,((C10+D10+E10+F10+G10+H10+I10)))</f>
        <v>0</v>
      </c>
      <c r="K10" s="75">
        <f>IF((C10+D10+F10+G10+I10)+(H10/25*40)&gt;=100,100,(C10+D10+F10+G10+I10)+(H10/25*40))</f>
        <v>0</v>
      </c>
      <c r="L10" s="75">
        <f>IF((C10+D10+E10+G10+H10+I10)+(E10/15*15)&gt;=100,100,(C10+D10+E10+G10+H10+I10)+(E10/15*15))</f>
        <v>0</v>
      </c>
      <c r="M10" s="75">
        <f>IF((D10+E10+F10+H10+I10)+(C10+C10)&gt;=100,100,(D10+E10+F10+H10+I10)+(C10+C10))</f>
        <v>0</v>
      </c>
      <c r="N10" s="75">
        <f t="shared" si="0"/>
        <v>0</v>
      </c>
      <c r="O10" s="75">
        <f>IF((C10+E10+F10+G10)+(D10/25*50)&gt;=100,100,(C10+E10+F10+G10)+(D10/25*50))</f>
        <v>0</v>
      </c>
      <c r="P10" s="76">
        <f>IF((C10+G10)+(D10/25*80)&gt;=100,100,(C10+G10)+(D10/25*80))</f>
        <v>0</v>
      </c>
      <c r="Q10" s="50"/>
      <c r="R10" s="50"/>
    </row>
    <row r="11" spans="1:18" ht="21" x14ac:dyDescent="0.5">
      <c r="A11" s="51"/>
      <c r="B11" s="51"/>
      <c r="C11" s="52"/>
      <c r="D11" s="52"/>
      <c r="E11" s="52"/>
      <c r="F11" s="52"/>
      <c r="G11" s="52"/>
      <c r="H11" s="52"/>
      <c r="I11" s="52"/>
      <c r="J11" s="52"/>
      <c r="K11" s="52"/>
      <c r="L11" s="52"/>
      <c r="M11" s="52"/>
      <c r="N11" s="52"/>
      <c r="O11" s="52"/>
      <c r="P11" s="52"/>
      <c r="Q11" s="78"/>
      <c r="R11" s="78"/>
    </row>
    <row r="12" spans="1:18" ht="21" x14ac:dyDescent="0.5">
      <c r="A12" s="84" t="s">
        <v>24</v>
      </c>
      <c r="B12" s="73" t="s">
        <v>28</v>
      </c>
      <c r="C12" s="79">
        <v>8</v>
      </c>
      <c r="D12" s="79">
        <v>25</v>
      </c>
      <c r="E12" s="79">
        <v>12</v>
      </c>
      <c r="F12" s="79">
        <v>3</v>
      </c>
      <c r="G12" s="79">
        <v>10</v>
      </c>
      <c r="H12" s="80">
        <v>25</v>
      </c>
      <c r="I12" s="80">
        <v>0</v>
      </c>
      <c r="J12" s="74">
        <f t="shared" ref="J12:J54" si="1">IF((C12+D12+E12+F12+G12+H12+I12)&gt;=100,100,((C12+D12+E12+F12+G12+H12+I12)))</f>
        <v>83</v>
      </c>
      <c r="K12" s="75">
        <f t="shared" ref="K12:K54" si="2">IF((C12+D12+F12+G12+I12)+(H12/25*40)&gt;=100,100,(C12+D12+F12+G12+I12)+(H12/25*40))</f>
        <v>86</v>
      </c>
      <c r="L12" s="75">
        <f t="shared" ref="L12:L54" si="3">IF((C12+D12+E12+G12+H12+I12)+(E12/15*15)&gt;=100,100,(C12+D12+E12+G12+H12+I12)+(E12/15*15))</f>
        <v>92</v>
      </c>
      <c r="M12" s="75">
        <f t="shared" ref="M12:M54" si="4">IF((D12+E12+F12+H12+I12)+(C12+C12)&gt;=100,100,(D12+E12+F12+H12+I12)+(C12+C12))</f>
        <v>81</v>
      </c>
      <c r="N12" s="75">
        <f t="shared" ref="N12:N54" si="5">MIN(100,C12+G12+H12+I12+(D12/25*55))</f>
        <v>98</v>
      </c>
      <c r="O12" s="75">
        <f t="shared" ref="O12:O54" si="6">IF((C12+E12+F12+G12)+(D12/25*50)&gt;=100,100,(C12+E12+F12+G12)+(D12/25*50))</f>
        <v>83</v>
      </c>
      <c r="P12" s="76">
        <f t="shared" ref="P12:P54" si="7">IF((C12+G12)+(D12/25*80)&gt;=100,100,(C12+G12)+(D12/25*80))</f>
        <v>98</v>
      </c>
      <c r="Q12" s="48" t="s">
        <v>29</v>
      </c>
      <c r="R12" s="114">
        <v>45292</v>
      </c>
    </row>
    <row r="13" spans="1:18" ht="21" x14ac:dyDescent="0.5">
      <c r="A13" s="83"/>
      <c r="B13" s="41" t="s">
        <v>30</v>
      </c>
      <c r="C13" s="38"/>
      <c r="D13" s="38"/>
      <c r="E13" s="38"/>
      <c r="F13" s="38"/>
      <c r="G13" s="38"/>
      <c r="H13" s="40"/>
      <c r="I13" s="40"/>
      <c r="J13" s="77">
        <f t="shared" si="1"/>
        <v>0</v>
      </c>
      <c r="K13" s="75">
        <f t="shared" si="2"/>
        <v>0</v>
      </c>
      <c r="L13" s="75">
        <f t="shared" si="3"/>
        <v>0</v>
      </c>
      <c r="M13" s="75">
        <f t="shared" si="4"/>
        <v>0</v>
      </c>
      <c r="N13" s="75">
        <f t="shared" si="5"/>
        <v>0</v>
      </c>
      <c r="O13" s="75">
        <f t="shared" si="6"/>
        <v>0</v>
      </c>
      <c r="P13" s="76">
        <f t="shared" si="7"/>
        <v>0</v>
      </c>
      <c r="Q13" s="33"/>
      <c r="R13" s="33"/>
    </row>
    <row r="14" spans="1:18" ht="21" x14ac:dyDescent="0.5">
      <c r="A14" s="83"/>
      <c r="B14" s="41" t="s">
        <v>30</v>
      </c>
      <c r="C14" s="34"/>
      <c r="D14" s="34"/>
      <c r="E14" s="34"/>
      <c r="F14" s="34"/>
      <c r="G14" s="34"/>
      <c r="H14" s="35"/>
      <c r="I14" s="35"/>
      <c r="J14" s="77">
        <f t="shared" si="1"/>
        <v>0</v>
      </c>
      <c r="K14" s="75">
        <f t="shared" si="2"/>
        <v>0</v>
      </c>
      <c r="L14" s="75">
        <f t="shared" si="3"/>
        <v>0</v>
      </c>
      <c r="M14" s="75">
        <f t="shared" si="4"/>
        <v>0</v>
      </c>
      <c r="N14" s="75">
        <f t="shared" si="5"/>
        <v>0</v>
      </c>
      <c r="O14" s="75">
        <f t="shared" si="6"/>
        <v>0</v>
      </c>
      <c r="P14" s="76">
        <f t="shared" si="7"/>
        <v>0</v>
      </c>
      <c r="Q14" s="33"/>
      <c r="R14" s="33"/>
    </row>
    <row r="15" spans="1:18" ht="21" x14ac:dyDescent="0.5">
      <c r="A15" s="83"/>
      <c r="B15" s="41" t="s">
        <v>30</v>
      </c>
      <c r="C15" s="34"/>
      <c r="D15" s="34"/>
      <c r="E15" s="34"/>
      <c r="F15" s="34"/>
      <c r="G15" s="34"/>
      <c r="H15" s="35"/>
      <c r="I15" s="35"/>
      <c r="J15" s="77">
        <f t="shared" si="1"/>
        <v>0</v>
      </c>
      <c r="K15" s="75">
        <f t="shared" si="2"/>
        <v>0</v>
      </c>
      <c r="L15" s="75">
        <f t="shared" si="3"/>
        <v>0</v>
      </c>
      <c r="M15" s="75">
        <f t="shared" si="4"/>
        <v>0</v>
      </c>
      <c r="N15" s="75">
        <f t="shared" si="5"/>
        <v>0</v>
      </c>
      <c r="O15" s="75">
        <f t="shared" si="6"/>
        <v>0</v>
      </c>
      <c r="P15" s="76">
        <f t="shared" si="7"/>
        <v>0</v>
      </c>
      <c r="Q15" s="33"/>
      <c r="R15" s="33"/>
    </row>
    <row r="16" spans="1:18" ht="21" x14ac:dyDescent="0.5">
      <c r="A16" s="83"/>
      <c r="B16" s="41" t="s">
        <v>30</v>
      </c>
      <c r="C16" s="34"/>
      <c r="D16" s="34"/>
      <c r="E16" s="34"/>
      <c r="F16" s="34"/>
      <c r="G16" s="34"/>
      <c r="H16" s="35"/>
      <c r="I16" s="35"/>
      <c r="J16" s="77">
        <f t="shared" si="1"/>
        <v>0</v>
      </c>
      <c r="K16" s="75">
        <f t="shared" si="2"/>
        <v>0</v>
      </c>
      <c r="L16" s="75">
        <f t="shared" si="3"/>
        <v>0</v>
      </c>
      <c r="M16" s="75">
        <f t="shared" si="4"/>
        <v>0</v>
      </c>
      <c r="N16" s="75">
        <f t="shared" si="5"/>
        <v>0</v>
      </c>
      <c r="O16" s="75">
        <f t="shared" si="6"/>
        <v>0</v>
      </c>
      <c r="P16" s="76">
        <f t="shared" si="7"/>
        <v>0</v>
      </c>
      <c r="Q16" s="33"/>
      <c r="R16" s="33"/>
    </row>
    <row r="17" spans="1:18" ht="21" x14ac:dyDescent="0.5">
      <c r="A17" s="83"/>
      <c r="B17" s="41" t="s">
        <v>30</v>
      </c>
      <c r="C17" s="34"/>
      <c r="D17" s="34"/>
      <c r="E17" s="34"/>
      <c r="F17" s="34"/>
      <c r="G17" s="34"/>
      <c r="H17" s="35"/>
      <c r="I17" s="35"/>
      <c r="J17" s="77">
        <f t="shared" si="1"/>
        <v>0</v>
      </c>
      <c r="K17" s="75">
        <f t="shared" si="2"/>
        <v>0</v>
      </c>
      <c r="L17" s="75">
        <f t="shared" si="3"/>
        <v>0</v>
      </c>
      <c r="M17" s="75">
        <f t="shared" si="4"/>
        <v>0</v>
      </c>
      <c r="N17" s="75">
        <f t="shared" si="5"/>
        <v>0</v>
      </c>
      <c r="O17" s="75">
        <f t="shared" si="6"/>
        <v>0</v>
      </c>
      <c r="P17" s="76">
        <f t="shared" si="7"/>
        <v>0</v>
      </c>
      <c r="Q17" s="33"/>
      <c r="R17" s="33"/>
    </row>
    <row r="18" spans="1:18" ht="21" x14ac:dyDescent="0.5">
      <c r="A18" s="83"/>
      <c r="B18" s="41" t="s">
        <v>30</v>
      </c>
      <c r="C18" s="34"/>
      <c r="D18" s="34"/>
      <c r="E18" s="34"/>
      <c r="F18" s="34"/>
      <c r="G18" s="34"/>
      <c r="H18" s="35"/>
      <c r="I18" s="35"/>
      <c r="J18" s="77">
        <f t="shared" si="1"/>
        <v>0</v>
      </c>
      <c r="K18" s="75">
        <f t="shared" si="2"/>
        <v>0</v>
      </c>
      <c r="L18" s="75">
        <f t="shared" si="3"/>
        <v>0</v>
      </c>
      <c r="M18" s="75">
        <f t="shared" si="4"/>
        <v>0</v>
      </c>
      <c r="N18" s="75">
        <f t="shared" si="5"/>
        <v>0</v>
      </c>
      <c r="O18" s="75">
        <f t="shared" si="6"/>
        <v>0</v>
      </c>
      <c r="P18" s="76">
        <f t="shared" si="7"/>
        <v>0</v>
      </c>
      <c r="Q18" s="33"/>
      <c r="R18" s="33"/>
    </row>
    <row r="19" spans="1:18" ht="21" x14ac:dyDescent="0.5">
      <c r="A19" s="83"/>
      <c r="B19" s="41" t="s">
        <v>30</v>
      </c>
      <c r="C19" s="34"/>
      <c r="D19" s="34"/>
      <c r="E19" s="34"/>
      <c r="F19" s="34"/>
      <c r="G19" s="34"/>
      <c r="H19" s="35"/>
      <c r="I19" s="35"/>
      <c r="J19" s="77">
        <f t="shared" si="1"/>
        <v>0</v>
      </c>
      <c r="K19" s="75">
        <f t="shared" si="2"/>
        <v>0</v>
      </c>
      <c r="L19" s="75">
        <f t="shared" si="3"/>
        <v>0</v>
      </c>
      <c r="M19" s="75">
        <f t="shared" si="4"/>
        <v>0</v>
      </c>
      <c r="N19" s="75">
        <f t="shared" si="5"/>
        <v>0</v>
      </c>
      <c r="O19" s="75">
        <f t="shared" si="6"/>
        <v>0</v>
      </c>
      <c r="P19" s="76">
        <f t="shared" si="7"/>
        <v>0</v>
      </c>
      <c r="Q19" s="33"/>
      <c r="R19" s="33"/>
    </row>
    <row r="20" spans="1:18" ht="21" x14ac:dyDescent="0.5">
      <c r="A20" s="83"/>
      <c r="B20" s="41" t="s">
        <v>30</v>
      </c>
      <c r="C20" s="34"/>
      <c r="D20" s="34"/>
      <c r="E20" s="34"/>
      <c r="F20" s="34"/>
      <c r="G20" s="34"/>
      <c r="H20" s="35"/>
      <c r="I20" s="35"/>
      <c r="J20" s="77">
        <f t="shared" si="1"/>
        <v>0</v>
      </c>
      <c r="K20" s="75">
        <f t="shared" si="2"/>
        <v>0</v>
      </c>
      <c r="L20" s="75">
        <f t="shared" si="3"/>
        <v>0</v>
      </c>
      <c r="M20" s="75">
        <f t="shared" si="4"/>
        <v>0</v>
      </c>
      <c r="N20" s="75">
        <f t="shared" si="5"/>
        <v>0</v>
      </c>
      <c r="O20" s="75">
        <f t="shared" si="6"/>
        <v>0</v>
      </c>
      <c r="P20" s="76">
        <f t="shared" si="7"/>
        <v>0</v>
      </c>
      <c r="Q20" s="33"/>
      <c r="R20" s="33"/>
    </row>
    <row r="21" spans="1:18" ht="21" x14ac:dyDescent="0.5">
      <c r="A21" s="83"/>
      <c r="B21" s="41" t="s">
        <v>30</v>
      </c>
      <c r="C21" s="34"/>
      <c r="D21" s="34"/>
      <c r="E21" s="34"/>
      <c r="F21" s="34"/>
      <c r="G21" s="34"/>
      <c r="H21" s="35"/>
      <c r="I21" s="35"/>
      <c r="J21" s="77">
        <f t="shared" si="1"/>
        <v>0</v>
      </c>
      <c r="K21" s="75">
        <f t="shared" si="2"/>
        <v>0</v>
      </c>
      <c r="L21" s="75">
        <f t="shared" si="3"/>
        <v>0</v>
      </c>
      <c r="M21" s="75">
        <f t="shared" si="4"/>
        <v>0</v>
      </c>
      <c r="N21" s="75">
        <f t="shared" si="5"/>
        <v>0</v>
      </c>
      <c r="O21" s="75">
        <f t="shared" si="6"/>
        <v>0</v>
      </c>
      <c r="P21" s="76">
        <f t="shared" si="7"/>
        <v>0</v>
      </c>
      <c r="Q21" s="33"/>
      <c r="R21" s="33"/>
    </row>
    <row r="22" spans="1:18" ht="21" x14ac:dyDescent="0.5">
      <c r="A22" s="83"/>
      <c r="B22" s="41" t="s">
        <v>30</v>
      </c>
      <c r="C22" s="34"/>
      <c r="D22" s="34"/>
      <c r="E22" s="34"/>
      <c r="F22" s="34"/>
      <c r="G22" s="34"/>
      <c r="H22" s="35"/>
      <c r="I22" s="35"/>
      <c r="J22" s="77">
        <f t="shared" si="1"/>
        <v>0</v>
      </c>
      <c r="K22" s="75">
        <f t="shared" si="2"/>
        <v>0</v>
      </c>
      <c r="L22" s="75">
        <f t="shared" si="3"/>
        <v>0</v>
      </c>
      <c r="M22" s="75">
        <f t="shared" si="4"/>
        <v>0</v>
      </c>
      <c r="N22" s="75">
        <f t="shared" si="5"/>
        <v>0</v>
      </c>
      <c r="O22" s="75">
        <f t="shared" si="6"/>
        <v>0</v>
      </c>
      <c r="P22" s="76">
        <f t="shared" si="7"/>
        <v>0</v>
      </c>
      <c r="Q22" s="33"/>
      <c r="R22" s="33"/>
    </row>
    <row r="23" spans="1:18" ht="21" x14ac:dyDescent="0.5">
      <c r="A23" s="83"/>
      <c r="B23" s="41" t="s">
        <v>30</v>
      </c>
      <c r="C23" s="34"/>
      <c r="D23" s="34"/>
      <c r="E23" s="34"/>
      <c r="F23" s="34"/>
      <c r="G23" s="34"/>
      <c r="H23" s="35"/>
      <c r="I23" s="35"/>
      <c r="J23" s="77">
        <f t="shared" si="1"/>
        <v>0</v>
      </c>
      <c r="K23" s="75">
        <f t="shared" si="2"/>
        <v>0</v>
      </c>
      <c r="L23" s="75">
        <f t="shared" si="3"/>
        <v>0</v>
      </c>
      <c r="M23" s="75">
        <f t="shared" si="4"/>
        <v>0</v>
      </c>
      <c r="N23" s="75">
        <f t="shared" si="5"/>
        <v>0</v>
      </c>
      <c r="O23" s="75">
        <f t="shared" si="6"/>
        <v>0</v>
      </c>
      <c r="P23" s="76">
        <f t="shared" si="7"/>
        <v>0</v>
      </c>
      <c r="Q23" s="33"/>
      <c r="R23" s="33"/>
    </row>
    <row r="24" spans="1:18" ht="21" x14ac:dyDescent="0.5">
      <c r="A24" s="83"/>
      <c r="B24" s="41" t="s">
        <v>30</v>
      </c>
      <c r="C24" s="34"/>
      <c r="D24" s="34"/>
      <c r="E24" s="34"/>
      <c r="F24" s="34"/>
      <c r="G24" s="34"/>
      <c r="H24" s="35"/>
      <c r="I24" s="35"/>
      <c r="J24" s="77">
        <f t="shared" si="1"/>
        <v>0</v>
      </c>
      <c r="K24" s="75">
        <f t="shared" si="2"/>
        <v>0</v>
      </c>
      <c r="L24" s="75">
        <f t="shared" si="3"/>
        <v>0</v>
      </c>
      <c r="M24" s="75">
        <f t="shared" si="4"/>
        <v>0</v>
      </c>
      <c r="N24" s="75">
        <f t="shared" si="5"/>
        <v>0</v>
      </c>
      <c r="O24" s="75">
        <f t="shared" si="6"/>
        <v>0</v>
      </c>
      <c r="P24" s="76">
        <f t="shared" si="7"/>
        <v>0</v>
      </c>
      <c r="Q24" s="33"/>
      <c r="R24" s="33"/>
    </row>
    <row r="25" spans="1:18" ht="21" x14ac:dyDescent="0.5">
      <c r="A25" s="83"/>
      <c r="B25" s="41" t="s">
        <v>30</v>
      </c>
      <c r="C25" s="34"/>
      <c r="D25" s="34"/>
      <c r="E25" s="34"/>
      <c r="F25" s="34"/>
      <c r="G25" s="34"/>
      <c r="H25" s="35"/>
      <c r="I25" s="35"/>
      <c r="J25" s="77">
        <f t="shared" si="1"/>
        <v>0</v>
      </c>
      <c r="K25" s="75">
        <f t="shared" si="2"/>
        <v>0</v>
      </c>
      <c r="L25" s="75">
        <f t="shared" si="3"/>
        <v>0</v>
      </c>
      <c r="M25" s="75">
        <f t="shared" si="4"/>
        <v>0</v>
      </c>
      <c r="N25" s="75">
        <f t="shared" si="5"/>
        <v>0</v>
      </c>
      <c r="O25" s="75">
        <f t="shared" si="6"/>
        <v>0</v>
      </c>
      <c r="P25" s="76">
        <f t="shared" si="7"/>
        <v>0</v>
      </c>
      <c r="Q25" s="33"/>
      <c r="R25" s="33"/>
    </row>
    <row r="26" spans="1:18" ht="21" x14ac:dyDescent="0.5">
      <c r="A26" s="83"/>
      <c r="B26" s="41" t="s">
        <v>30</v>
      </c>
      <c r="C26" s="34"/>
      <c r="D26" s="34"/>
      <c r="E26" s="34"/>
      <c r="F26" s="34"/>
      <c r="G26" s="34"/>
      <c r="H26" s="35"/>
      <c r="I26" s="35"/>
      <c r="J26" s="77">
        <f t="shared" si="1"/>
        <v>0</v>
      </c>
      <c r="K26" s="75">
        <f t="shared" si="2"/>
        <v>0</v>
      </c>
      <c r="L26" s="75">
        <f t="shared" si="3"/>
        <v>0</v>
      </c>
      <c r="M26" s="75">
        <f t="shared" si="4"/>
        <v>0</v>
      </c>
      <c r="N26" s="75">
        <f t="shared" si="5"/>
        <v>0</v>
      </c>
      <c r="O26" s="75">
        <f t="shared" si="6"/>
        <v>0</v>
      </c>
      <c r="P26" s="76">
        <f t="shared" si="7"/>
        <v>0</v>
      </c>
      <c r="Q26" s="33"/>
      <c r="R26" s="33"/>
    </row>
    <row r="27" spans="1:18" ht="21" x14ac:dyDescent="0.5">
      <c r="A27" s="83"/>
      <c r="B27" s="41" t="s">
        <v>30</v>
      </c>
      <c r="C27" s="34"/>
      <c r="D27" s="34"/>
      <c r="E27" s="34"/>
      <c r="F27" s="34"/>
      <c r="G27" s="34"/>
      <c r="H27" s="35"/>
      <c r="I27" s="35"/>
      <c r="J27" s="77">
        <f t="shared" si="1"/>
        <v>0</v>
      </c>
      <c r="K27" s="75">
        <f t="shared" si="2"/>
        <v>0</v>
      </c>
      <c r="L27" s="75">
        <f t="shared" si="3"/>
        <v>0</v>
      </c>
      <c r="M27" s="75">
        <f t="shared" si="4"/>
        <v>0</v>
      </c>
      <c r="N27" s="75">
        <f t="shared" si="5"/>
        <v>0</v>
      </c>
      <c r="O27" s="75">
        <f t="shared" si="6"/>
        <v>0</v>
      </c>
      <c r="P27" s="76">
        <f t="shared" si="7"/>
        <v>0</v>
      </c>
      <c r="Q27" s="33"/>
      <c r="R27" s="33"/>
    </row>
    <row r="28" spans="1:18" ht="21" x14ac:dyDescent="0.5">
      <c r="A28" s="83"/>
      <c r="B28" s="41" t="s">
        <v>30</v>
      </c>
      <c r="C28" s="34"/>
      <c r="D28" s="34"/>
      <c r="E28" s="34"/>
      <c r="F28" s="34"/>
      <c r="G28" s="34"/>
      <c r="H28" s="35"/>
      <c r="I28" s="35"/>
      <c r="J28" s="77">
        <f t="shared" si="1"/>
        <v>0</v>
      </c>
      <c r="K28" s="75">
        <f t="shared" si="2"/>
        <v>0</v>
      </c>
      <c r="L28" s="75">
        <f t="shared" si="3"/>
        <v>0</v>
      </c>
      <c r="M28" s="75">
        <f t="shared" si="4"/>
        <v>0</v>
      </c>
      <c r="N28" s="75">
        <f t="shared" si="5"/>
        <v>0</v>
      </c>
      <c r="O28" s="75">
        <f t="shared" si="6"/>
        <v>0</v>
      </c>
      <c r="P28" s="76">
        <f t="shared" si="7"/>
        <v>0</v>
      </c>
      <c r="Q28" s="33"/>
      <c r="R28" s="33"/>
    </row>
    <row r="29" spans="1:18" ht="21" x14ac:dyDescent="0.5">
      <c r="A29" s="83"/>
      <c r="B29" s="41" t="s">
        <v>30</v>
      </c>
      <c r="C29" s="34"/>
      <c r="D29" s="34"/>
      <c r="E29" s="34"/>
      <c r="F29" s="34"/>
      <c r="G29" s="34"/>
      <c r="H29" s="35"/>
      <c r="I29" s="35"/>
      <c r="J29" s="77">
        <f t="shared" si="1"/>
        <v>0</v>
      </c>
      <c r="K29" s="75">
        <f t="shared" si="2"/>
        <v>0</v>
      </c>
      <c r="L29" s="75">
        <f t="shared" si="3"/>
        <v>0</v>
      </c>
      <c r="M29" s="75">
        <f t="shared" si="4"/>
        <v>0</v>
      </c>
      <c r="N29" s="75">
        <f t="shared" si="5"/>
        <v>0</v>
      </c>
      <c r="O29" s="75">
        <f t="shared" si="6"/>
        <v>0</v>
      </c>
      <c r="P29" s="76">
        <f t="shared" si="7"/>
        <v>0</v>
      </c>
      <c r="Q29" s="33"/>
      <c r="R29" s="33"/>
    </row>
    <row r="30" spans="1:18" ht="21" x14ac:dyDescent="0.5">
      <c r="A30" s="83"/>
      <c r="B30" s="41" t="s">
        <v>30</v>
      </c>
      <c r="C30" s="34"/>
      <c r="D30" s="34"/>
      <c r="E30" s="34"/>
      <c r="F30" s="34"/>
      <c r="G30" s="34"/>
      <c r="H30" s="35"/>
      <c r="I30" s="35"/>
      <c r="J30" s="77">
        <f t="shared" si="1"/>
        <v>0</v>
      </c>
      <c r="K30" s="75">
        <f t="shared" si="2"/>
        <v>0</v>
      </c>
      <c r="L30" s="75">
        <f t="shared" si="3"/>
        <v>0</v>
      </c>
      <c r="M30" s="75">
        <f t="shared" si="4"/>
        <v>0</v>
      </c>
      <c r="N30" s="75">
        <f t="shared" si="5"/>
        <v>0</v>
      </c>
      <c r="O30" s="75">
        <f t="shared" si="6"/>
        <v>0</v>
      </c>
      <c r="P30" s="76">
        <f t="shared" si="7"/>
        <v>0</v>
      </c>
      <c r="Q30" s="33"/>
      <c r="R30" s="33"/>
    </row>
    <row r="31" spans="1:18" ht="21" x14ac:dyDescent="0.5">
      <c r="A31" s="83"/>
      <c r="B31" s="41" t="s">
        <v>30</v>
      </c>
      <c r="C31" s="34"/>
      <c r="D31" s="34"/>
      <c r="E31" s="34"/>
      <c r="F31" s="34"/>
      <c r="G31" s="34"/>
      <c r="H31" s="35"/>
      <c r="I31" s="35"/>
      <c r="J31" s="77">
        <f t="shared" si="1"/>
        <v>0</v>
      </c>
      <c r="K31" s="75">
        <f t="shared" si="2"/>
        <v>0</v>
      </c>
      <c r="L31" s="75">
        <f t="shared" si="3"/>
        <v>0</v>
      </c>
      <c r="M31" s="75">
        <f t="shared" si="4"/>
        <v>0</v>
      </c>
      <c r="N31" s="75">
        <f t="shared" si="5"/>
        <v>0</v>
      </c>
      <c r="O31" s="75">
        <f t="shared" si="6"/>
        <v>0</v>
      </c>
      <c r="P31" s="76">
        <f t="shared" si="7"/>
        <v>0</v>
      </c>
      <c r="Q31" s="33"/>
      <c r="R31" s="33"/>
    </row>
    <row r="32" spans="1:18" ht="21" x14ac:dyDescent="0.5">
      <c r="A32" s="83"/>
      <c r="B32" s="41" t="s">
        <v>30</v>
      </c>
      <c r="C32" s="34"/>
      <c r="D32" s="34"/>
      <c r="E32" s="34"/>
      <c r="F32" s="34"/>
      <c r="G32" s="34"/>
      <c r="H32" s="35"/>
      <c r="I32" s="35"/>
      <c r="J32" s="77">
        <f t="shared" si="1"/>
        <v>0</v>
      </c>
      <c r="K32" s="75">
        <f t="shared" si="2"/>
        <v>0</v>
      </c>
      <c r="L32" s="75">
        <f t="shared" si="3"/>
        <v>0</v>
      </c>
      <c r="M32" s="75">
        <f t="shared" si="4"/>
        <v>0</v>
      </c>
      <c r="N32" s="75">
        <f t="shared" si="5"/>
        <v>0</v>
      </c>
      <c r="O32" s="75">
        <f t="shared" si="6"/>
        <v>0</v>
      </c>
      <c r="P32" s="76">
        <f t="shared" si="7"/>
        <v>0</v>
      </c>
      <c r="Q32" s="33"/>
      <c r="R32" s="33"/>
    </row>
    <row r="33" spans="1:18" ht="21" x14ac:dyDescent="0.5">
      <c r="A33" s="83"/>
      <c r="B33" s="41" t="s">
        <v>30</v>
      </c>
      <c r="C33" s="34"/>
      <c r="D33" s="34"/>
      <c r="E33" s="34"/>
      <c r="F33" s="34"/>
      <c r="G33" s="34"/>
      <c r="H33" s="35"/>
      <c r="I33" s="35"/>
      <c r="J33" s="77">
        <f t="shared" si="1"/>
        <v>0</v>
      </c>
      <c r="K33" s="75">
        <f t="shared" si="2"/>
        <v>0</v>
      </c>
      <c r="L33" s="75">
        <f t="shared" si="3"/>
        <v>0</v>
      </c>
      <c r="M33" s="75">
        <f t="shared" si="4"/>
        <v>0</v>
      </c>
      <c r="N33" s="75">
        <f t="shared" si="5"/>
        <v>0</v>
      </c>
      <c r="O33" s="75">
        <f t="shared" si="6"/>
        <v>0</v>
      </c>
      <c r="P33" s="76">
        <f t="shared" si="7"/>
        <v>0</v>
      </c>
      <c r="Q33" s="33"/>
      <c r="R33" s="33"/>
    </row>
    <row r="34" spans="1:18" ht="21" x14ac:dyDescent="0.5">
      <c r="A34" s="83"/>
      <c r="B34" s="41" t="s">
        <v>30</v>
      </c>
      <c r="C34" s="34"/>
      <c r="D34" s="34"/>
      <c r="E34" s="34"/>
      <c r="F34" s="34"/>
      <c r="G34" s="34"/>
      <c r="H34" s="35"/>
      <c r="I34" s="35"/>
      <c r="J34" s="77">
        <f t="shared" si="1"/>
        <v>0</v>
      </c>
      <c r="K34" s="75">
        <f t="shared" si="2"/>
        <v>0</v>
      </c>
      <c r="L34" s="75">
        <f t="shared" si="3"/>
        <v>0</v>
      </c>
      <c r="M34" s="75">
        <f t="shared" si="4"/>
        <v>0</v>
      </c>
      <c r="N34" s="75">
        <f t="shared" si="5"/>
        <v>0</v>
      </c>
      <c r="O34" s="75">
        <f t="shared" si="6"/>
        <v>0</v>
      </c>
      <c r="P34" s="76">
        <f t="shared" si="7"/>
        <v>0</v>
      </c>
      <c r="Q34" s="33"/>
      <c r="R34" s="33"/>
    </row>
    <row r="35" spans="1:18" ht="21" x14ac:dyDescent="0.5">
      <c r="A35" s="83"/>
      <c r="B35" s="41" t="s">
        <v>30</v>
      </c>
      <c r="C35" s="34"/>
      <c r="D35" s="34"/>
      <c r="E35" s="34"/>
      <c r="F35" s="34"/>
      <c r="G35" s="34"/>
      <c r="H35" s="35"/>
      <c r="I35" s="35"/>
      <c r="J35" s="77">
        <f t="shared" si="1"/>
        <v>0</v>
      </c>
      <c r="K35" s="75">
        <f t="shared" si="2"/>
        <v>0</v>
      </c>
      <c r="L35" s="75">
        <f t="shared" si="3"/>
        <v>0</v>
      </c>
      <c r="M35" s="75">
        <f t="shared" si="4"/>
        <v>0</v>
      </c>
      <c r="N35" s="75">
        <f t="shared" si="5"/>
        <v>0</v>
      </c>
      <c r="O35" s="75">
        <f t="shared" si="6"/>
        <v>0</v>
      </c>
      <c r="P35" s="76">
        <f t="shared" si="7"/>
        <v>0</v>
      </c>
      <c r="Q35" s="33"/>
      <c r="R35" s="33"/>
    </row>
    <row r="36" spans="1:18" ht="21" x14ac:dyDescent="0.5">
      <c r="A36" s="83"/>
      <c r="B36" s="41" t="s">
        <v>30</v>
      </c>
      <c r="C36" s="34"/>
      <c r="D36" s="34"/>
      <c r="E36" s="34"/>
      <c r="F36" s="34"/>
      <c r="G36" s="34"/>
      <c r="H36" s="35"/>
      <c r="I36" s="35"/>
      <c r="J36" s="77">
        <f t="shared" si="1"/>
        <v>0</v>
      </c>
      <c r="K36" s="75">
        <f t="shared" si="2"/>
        <v>0</v>
      </c>
      <c r="L36" s="75">
        <f t="shared" si="3"/>
        <v>0</v>
      </c>
      <c r="M36" s="75">
        <f t="shared" si="4"/>
        <v>0</v>
      </c>
      <c r="N36" s="75">
        <f t="shared" si="5"/>
        <v>0</v>
      </c>
      <c r="O36" s="75">
        <f t="shared" si="6"/>
        <v>0</v>
      </c>
      <c r="P36" s="76">
        <f t="shared" si="7"/>
        <v>0</v>
      </c>
      <c r="Q36" s="33"/>
      <c r="R36" s="33"/>
    </row>
    <row r="37" spans="1:18" ht="21" x14ac:dyDescent="0.5">
      <c r="A37" s="83"/>
      <c r="B37" s="41" t="s">
        <v>30</v>
      </c>
      <c r="C37" s="34"/>
      <c r="D37" s="34"/>
      <c r="E37" s="34"/>
      <c r="F37" s="34"/>
      <c r="G37" s="34"/>
      <c r="H37" s="35"/>
      <c r="I37" s="35"/>
      <c r="J37" s="77">
        <f t="shared" si="1"/>
        <v>0</v>
      </c>
      <c r="K37" s="75">
        <f t="shared" si="2"/>
        <v>0</v>
      </c>
      <c r="L37" s="75">
        <f t="shared" si="3"/>
        <v>0</v>
      </c>
      <c r="M37" s="75">
        <f t="shared" si="4"/>
        <v>0</v>
      </c>
      <c r="N37" s="75">
        <f t="shared" si="5"/>
        <v>0</v>
      </c>
      <c r="O37" s="75">
        <f t="shared" si="6"/>
        <v>0</v>
      </c>
      <c r="P37" s="76">
        <f t="shared" si="7"/>
        <v>0</v>
      </c>
      <c r="Q37" s="33"/>
      <c r="R37" s="33"/>
    </row>
    <row r="38" spans="1:18" ht="21" x14ac:dyDescent="0.5">
      <c r="A38" s="83"/>
      <c r="B38" s="41" t="s">
        <v>30</v>
      </c>
      <c r="C38" s="34"/>
      <c r="D38" s="34"/>
      <c r="E38" s="34"/>
      <c r="F38" s="34"/>
      <c r="G38" s="34"/>
      <c r="H38" s="35"/>
      <c r="I38" s="35"/>
      <c r="J38" s="77">
        <f t="shared" si="1"/>
        <v>0</v>
      </c>
      <c r="K38" s="75">
        <f t="shared" si="2"/>
        <v>0</v>
      </c>
      <c r="L38" s="75">
        <f t="shared" si="3"/>
        <v>0</v>
      </c>
      <c r="M38" s="75">
        <f t="shared" si="4"/>
        <v>0</v>
      </c>
      <c r="N38" s="75">
        <f t="shared" si="5"/>
        <v>0</v>
      </c>
      <c r="O38" s="75">
        <f t="shared" si="6"/>
        <v>0</v>
      </c>
      <c r="P38" s="76">
        <f t="shared" si="7"/>
        <v>0</v>
      </c>
      <c r="Q38" s="33"/>
      <c r="R38" s="33"/>
    </row>
    <row r="39" spans="1:18" ht="21" x14ac:dyDescent="0.5">
      <c r="A39" s="83"/>
      <c r="B39" s="41" t="s">
        <v>30</v>
      </c>
      <c r="C39" s="34"/>
      <c r="D39" s="34"/>
      <c r="E39" s="34"/>
      <c r="F39" s="34"/>
      <c r="G39" s="34"/>
      <c r="H39" s="35"/>
      <c r="I39" s="35"/>
      <c r="J39" s="77">
        <f t="shared" si="1"/>
        <v>0</v>
      </c>
      <c r="K39" s="75">
        <f t="shared" si="2"/>
        <v>0</v>
      </c>
      <c r="L39" s="75">
        <f t="shared" si="3"/>
        <v>0</v>
      </c>
      <c r="M39" s="75">
        <f t="shared" si="4"/>
        <v>0</v>
      </c>
      <c r="N39" s="75">
        <f t="shared" si="5"/>
        <v>0</v>
      </c>
      <c r="O39" s="75">
        <f t="shared" si="6"/>
        <v>0</v>
      </c>
      <c r="P39" s="76">
        <f t="shared" si="7"/>
        <v>0</v>
      </c>
      <c r="Q39" s="33"/>
      <c r="R39" s="33"/>
    </row>
    <row r="40" spans="1:18" ht="21" x14ac:dyDescent="0.5">
      <c r="A40" s="83"/>
      <c r="B40" s="41" t="s">
        <v>30</v>
      </c>
      <c r="C40" s="34"/>
      <c r="D40" s="34"/>
      <c r="E40" s="34"/>
      <c r="F40" s="34"/>
      <c r="G40" s="34"/>
      <c r="H40" s="35"/>
      <c r="I40" s="35"/>
      <c r="J40" s="77">
        <f t="shared" si="1"/>
        <v>0</v>
      </c>
      <c r="K40" s="75">
        <f t="shared" si="2"/>
        <v>0</v>
      </c>
      <c r="L40" s="75">
        <f t="shared" si="3"/>
        <v>0</v>
      </c>
      <c r="M40" s="75">
        <f t="shared" si="4"/>
        <v>0</v>
      </c>
      <c r="N40" s="75">
        <f t="shared" si="5"/>
        <v>0</v>
      </c>
      <c r="O40" s="75">
        <f t="shared" si="6"/>
        <v>0</v>
      </c>
      <c r="P40" s="76">
        <f t="shared" si="7"/>
        <v>0</v>
      </c>
      <c r="Q40" s="33"/>
      <c r="R40" s="33"/>
    </row>
    <row r="41" spans="1:18" ht="21" x14ac:dyDescent="0.5">
      <c r="A41" s="83"/>
      <c r="B41" s="41" t="s">
        <v>30</v>
      </c>
      <c r="C41" s="34"/>
      <c r="D41" s="34"/>
      <c r="E41" s="34"/>
      <c r="F41" s="34"/>
      <c r="G41" s="34"/>
      <c r="H41" s="35"/>
      <c r="I41" s="35"/>
      <c r="J41" s="77">
        <f t="shared" si="1"/>
        <v>0</v>
      </c>
      <c r="K41" s="75">
        <f t="shared" si="2"/>
        <v>0</v>
      </c>
      <c r="L41" s="75">
        <f t="shared" si="3"/>
        <v>0</v>
      </c>
      <c r="M41" s="75">
        <f t="shared" si="4"/>
        <v>0</v>
      </c>
      <c r="N41" s="75">
        <f t="shared" si="5"/>
        <v>0</v>
      </c>
      <c r="O41" s="75">
        <f t="shared" si="6"/>
        <v>0</v>
      </c>
      <c r="P41" s="76">
        <f t="shared" si="7"/>
        <v>0</v>
      </c>
      <c r="Q41" s="33"/>
      <c r="R41" s="33"/>
    </row>
    <row r="42" spans="1:18" ht="21" x14ac:dyDescent="0.5">
      <c r="A42" s="83"/>
      <c r="B42" s="41" t="s">
        <v>30</v>
      </c>
      <c r="C42" s="34"/>
      <c r="D42" s="34"/>
      <c r="E42" s="34"/>
      <c r="F42" s="34"/>
      <c r="G42" s="34"/>
      <c r="H42" s="35"/>
      <c r="I42" s="35"/>
      <c r="J42" s="77">
        <f t="shared" si="1"/>
        <v>0</v>
      </c>
      <c r="K42" s="75">
        <f t="shared" si="2"/>
        <v>0</v>
      </c>
      <c r="L42" s="75">
        <f t="shared" si="3"/>
        <v>0</v>
      </c>
      <c r="M42" s="75">
        <f t="shared" si="4"/>
        <v>0</v>
      </c>
      <c r="N42" s="75">
        <f t="shared" si="5"/>
        <v>0</v>
      </c>
      <c r="O42" s="75">
        <f t="shared" si="6"/>
        <v>0</v>
      </c>
      <c r="P42" s="76">
        <f t="shared" si="7"/>
        <v>0</v>
      </c>
      <c r="Q42" s="33"/>
      <c r="R42" s="33"/>
    </row>
    <row r="43" spans="1:18" ht="21" x14ac:dyDescent="0.5">
      <c r="A43" s="83"/>
      <c r="B43" s="41" t="s">
        <v>30</v>
      </c>
      <c r="C43" s="34"/>
      <c r="D43" s="34"/>
      <c r="E43" s="34"/>
      <c r="F43" s="34"/>
      <c r="G43" s="34"/>
      <c r="H43" s="35"/>
      <c r="I43" s="35"/>
      <c r="J43" s="77">
        <f t="shared" si="1"/>
        <v>0</v>
      </c>
      <c r="K43" s="75">
        <f t="shared" si="2"/>
        <v>0</v>
      </c>
      <c r="L43" s="75">
        <f t="shared" si="3"/>
        <v>0</v>
      </c>
      <c r="M43" s="75">
        <f t="shared" si="4"/>
        <v>0</v>
      </c>
      <c r="N43" s="75">
        <f t="shared" si="5"/>
        <v>0</v>
      </c>
      <c r="O43" s="75">
        <f t="shared" si="6"/>
        <v>0</v>
      </c>
      <c r="P43" s="76">
        <f t="shared" si="7"/>
        <v>0</v>
      </c>
      <c r="Q43" s="33"/>
      <c r="R43" s="33"/>
    </row>
    <row r="44" spans="1:18" ht="21" x14ac:dyDescent="0.5">
      <c r="A44" s="83"/>
      <c r="B44" s="41" t="s">
        <v>30</v>
      </c>
      <c r="C44" s="34"/>
      <c r="D44" s="34"/>
      <c r="E44" s="34"/>
      <c r="F44" s="34"/>
      <c r="G44" s="34"/>
      <c r="H44" s="35"/>
      <c r="I44" s="35"/>
      <c r="J44" s="77">
        <f t="shared" si="1"/>
        <v>0</v>
      </c>
      <c r="K44" s="75">
        <f t="shared" si="2"/>
        <v>0</v>
      </c>
      <c r="L44" s="75">
        <f t="shared" si="3"/>
        <v>0</v>
      </c>
      <c r="M44" s="75">
        <f t="shared" si="4"/>
        <v>0</v>
      </c>
      <c r="N44" s="75">
        <f t="shared" si="5"/>
        <v>0</v>
      </c>
      <c r="O44" s="75">
        <f t="shared" si="6"/>
        <v>0</v>
      </c>
      <c r="P44" s="76">
        <f t="shared" si="7"/>
        <v>0</v>
      </c>
      <c r="Q44" s="33"/>
      <c r="R44" s="33"/>
    </row>
    <row r="45" spans="1:18" ht="21" x14ac:dyDescent="0.5">
      <c r="A45" s="83"/>
      <c r="B45" s="41" t="s">
        <v>30</v>
      </c>
      <c r="C45" s="34"/>
      <c r="D45" s="34"/>
      <c r="E45" s="34"/>
      <c r="F45" s="34"/>
      <c r="G45" s="34"/>
      <c r="H45" s="35"/>
      <c r="I45" s="35"/>
      <c r="J45" s="77">
        <f t="shared" si="1"/>
        <v>0</v>
      </c>
      <c r="K45" s="75">
        <f t="shared" si="2"/>
        <v>0</v>
      </c>
      <c r="L45" s="75">
        <f t="shared" si="3"/>
        <v>0</v>
      </c>
      <c r="M45" s="75">
        <f t="shared" si="4"/>
        <v>0</v>
      </c>
      <c r="N45" s="75">
        <f t="shared" si="5"/>
        <v>0</v>
      </c>
      <c r="O45" s="75">
        <f t="shared" si="6"/>
        <v>0</v>
      </c>
      <c r="P45" s="76">
        <f t="shared" si="7"/>
        <v>0</v>
      </c>
      <c r="Q45" s="33"/>
      <c r="R45" s="33"/>
    </row>
    <row r="46" spans="1:18" ht="21" x14ac:dyDescent="0.5">
      <c r="A46" s="83"/>
      <c r="B46" s="41" t="s">
        <v>30</v>
      </c>
      <c r="C46" s="34"/>
      <c r="D46" s="34"/>
      <c r="E46" s="34"/>
      <c r="F46" s="34"/>
      <c r="G46" s="34"/>
      <c r="H46" s="35"/>
      <c r="I46" s="35"/>
      <c r="J46" s="77">
        <f t="shared" si="1"/>
        <v>0</v>
      </c>
      <c r="K46" s="75">
        <f t="shared" si="2"/>
        <v>0</v>
      </c>
      <c r="L46" s="75">
        <f t="shared" si="3"/>
        <v>0</v>
      </c>
      <c r="M46" s="75">
        <f t="shared" si="4"/>
        <v>0</v>
      </c>
      <c r="N46" s="75">
        <f t="shared" si="5"/>
        <v>0</v>
      </c>
      <c r="O46" s="75">
        <f t="shared" si="6"/>
        <v>0</v>
      </c>
      <c r="P46" s="76">
        <f t="shared" si="7"/>
        <v>0</v>
      </c>
      <c r="Q46" s="33"/>
      <c r="R46" s="33"/>
    </row>
    <row r="47" spans="1:18" ht="21" x14ac:dyDescent="0.5">
      <c r="A47" s="83"/>
      <c r="B47" s="41" t="s">
        <v>30</v>
      </c>
      <c r="C47" s="34"/>
      <c r="D47" s="34"/>
      <c r="E47" s="34"/>
      <c r="F47" s="34"/>
      <c r="G47" s="34"/>
      <c r="H47" s="35"/>
      <c r="I47" s="35"/>
      <c r="J47" s="77">
        <f t="shared" si="1"/>
        <v>0</v>
      </c>
      <c r="K47" s="75">
        <f t="shared" si="2"/>
        <v>0</v>
      </c>
      <c r="L47" s="75">
        <f t="shared" si="3"/>
        <v>0</v>
      </c>
      <c r="M47" s="75">
        <f t="shared" si="4"/>
        <v>0</v>
      </c>
      <c r="N47" s="75">
        <f t="shared" si="5"/>
        <v>0</v>
      </c>
      <c r="O47" s="75">
        <f t="shared" si="6"/>
        <v>0</v>
      </c>
      <c r="P47" s="76">
        <f t="shared" si="7"/>
        <v>0</v>
      </c>
      <c r="Q47" s="33"/>
      <c r="R47" s="33"/>
    </row>
    <row r="48" spans="1:18" ht="21" x14ac:dyDescent="0.5">
      <c r="A48" s="83"/>
      <c r="B48" s="41" t="s">
        <v>30</v>
      </c>
      <c r="C48" s="34"/>
      <c r="D48" s="34"/>
      <c r="E48" s="34"/>
      <c r="F48" s="34"/>
      <c r="G48" s="34"/>
      <c r="H48" s="35"/>
      <c r="I48" s="35"/>
      <c r="J48" s="77">
        <f t="shared" si="1"/>
        <v>0</v>
      </c>
      <c r="K48" s="75">
        <f t="shared" si="2"/>
        <v>0</v>
      </c>
      <c r="L48" s="75">
        <f t="shared" si="3"/>
        <v>0</v>
      </c>
      <c r="M48" s="75">
        <f t="shared" si="4"/>
        <v>0</v>
      </c>
      <c r="N48" s="75">
        <f t="shared" si="5"/>
        <v>0</v>
      </c>
      <c r="O48" s="75">
        <f t="shared" si="6"/>
        <v>0</v>
      </c>
      <c r="P48" s="76">
        <f t="shared" si="7"/>
        <v>0</v>
      </c>
      <c r="Q48" s="33"/>
      <c r="R48" s="33"/>
    </row>
    <row r="49" spans="1:18" ht="21" x14ac:dyDescent="0.5">
      <c r="A49" s="83"/>
      <c r="B49" s="41" t="s">
        <v>30</v>
      </c>
      <c r="C49" s="34"/>
      <c r="D49" s="34"/>
      <c r="E49" s="34"/>
      <c r="F49" s="34"/>
      <c r="G49" s="34"/>
      <c r="H49" s="35"/>
      <c r="I49" s="35"/>
      <c r="J49" s="77">
        <f t="shared" si="1"/>
        <v>0</v>
      </c>
      <c r="K49" s="75">
        <f t="shared" si="2"/>
        <v>0</v>
      </c>
      <c r="L49" s="75">
        <f t="shared" si="3"/>
        <v>0</v>
      </c>
      <c r="M49" s="75">
        <f t="shared" si="4"/>
        <v>0</v>
      </c>
      <c r="N49" s="75">
        <f t="shared" si="5"/>
        <v>0</v>
      </c>
      <c r="O49" s="75">
        <f t="shared" si="6"/>
        <v>0</v>
      </c>
      <c r="P49" s="76">
        <f t="shared" si="7"/>
        <v>0</v>
      </c>
      <c r="Q49" s="33"/>
      <c r="R49" s="33"/>
    </row>
    <row r="50" spans="1:18" ht="21" x14ac:dyDescent="0.5">
      <c r="A50" s="83"/>
      <c r="B50" s="41" t="s">
        <v>30</v>
      </c>
      <c r="C50" s="34"/>
      <c r="D50" s="34"/>
      <c r="E50" s="34"/>
      <c r="F50" s="34"/>
      <c r="G50" s="34"/>
      <c r="H50" s="35"/>
      <c r="I50" s="35"/>
      <c r="J50" s="77">
        <f t="shared" si="1"/>
        <v>0</v>
      </c>
      <c r="K50" s="75">
        <f t="shared" si="2"/>
        <v>0</v>
      </c>
      <c r="L50" s="75">
        <f t="shared" si="3"/>
        <v>0</v>
      </c>
      <c r="M50" s="75">
        <f t="shared" si="4"/>
        <v>0</v>
      </c>
      <c r="N50" s="75">
        <f t="shared" si="5"/>
        <v>0</v>
      </c>
      <c r="O50" s="75">
        <f t="shared" si="6"/>
        <v>0</v>
      </c>
      <c r="P50" s="76">
        <f t="shared" si="7"/>
        <v>0</v>
      </c>
      <c r="Q50" s="33"/>
      <c r="R50" s="33"/>
    </row>
    <row r="51" spans="1:18" ht="21" x14ac:dyDescent="0.5">
      <c r="A51" s="83"/>
      <c r="B51" s="41" t="s">
        <v>30</v>
      </c>
      <c r="C51" s="34"/>
      <c r="D51" s="34"/>
      <c r="E51" s="34"/>
      <c r="F51" s="34"/>
      <c r="G51" s="34"/>
      <c r="H51" s="35"/>
      <c r="I51" s="35"/>
      <c r="J51" s="77">
        <f t="shared" si="1"/>
        <v>0</v>
      </c>
      <c r="K51" s="75">
        <f t="shared" si="2"/>
        <v>0</v>
      </c>
      <c r="L51" s="75">
        <f t="shared" si="3"/>
        <v>0</v>
      </c>
      <c r="M51" s="75">
        <f t="shared" si="4"/>
        <v>0</v>
      </c>
      <c r="N51" s="75">
        <f t="shared" si="5"/>
        <v>0</v>
      </c>
      <c r="O51" s="75">
        <f t="shared" si="6"/>
        <v>0</v>
      </c>
      <c r="P51" s="76">
        <f t="shared" si="7"/>
        <v>0</v>
      </c>
      <c r="Q51" s="33"/>
      <c r="R51" s="33"/>
    </row>
    <row r="52" spans="1:18" ht="21" x14ac:dyDescent="0.5">
      <c r="A52" s="83"/>
      <c r="B52" s="41" t="s">
        <v>30</v>
      </c>
      <c r="C52" s="34"/>
      <c r="D52" s="34"/>
      <c r="E52" s="34"/>
      <c r="F52" s="34"/>
      <c r="G52" s="34"/>
      <c r="H52" s="35"/>
      <c r="I52" s="35"/>
      <c r="J52" s="77">
        <f t="shared" si="1"/>
        <v>0</v>
      </c>
      <c r="K52" s="75">
        <f t="shared" si="2"/>
        <v>0</v>
      </c>
      <c r="L52" s="75">
        <f t="shared" si="3"/>
        <v>0</v>
      </c>
      <c r="M52" s="75">
        <f t="shared" si="4"/>
        <v>0</v>
      </c>
      <c r="N52" s="75">
        <f t="shared" si="5"/>
        <v>0</v>
      </c>
      <c r="O52" s="75">
        <f t="shared" si="6"/>
        <v>0</v>
      </c>
      <c r="P52" s="76">
        <f t="shared" si="7"/>
        <v>0</v>
      </c>
      <c r="Q52" s="33"/>
      <c r="R52" s="33"/>
    </row>
    <row r="53" spans="1:18" ht="21" x14ac:dyDescent="0.5">
      <c r="A53" s="83"/>
      <c r="B53" s="41" t="s">
        <v>30</v>
      </c>
      <c r="C53" s="34"/>
      <c r="D53" s="34"/>
      <c r="E53" s="34"/>
      <c r="F53" s="34"/>
      <c r="G53" s="34"/>
      <c r="H53" s="35"/>
      <c r="I53" s="35"/>
      <c r="J53" s="77">
        <f t="shared" si="1"/>
        <v>0</v>
      </c>
      <c r="K53" s="75">
        <f t="shared" si="2"/>
        <v>0</v>
      </c>
      <c r="L53" s="75">
        <f t="shared" si="3"/>
        <v>0</v>
      </c>
      <c r="M53" s="75">
        <f t="shared" si="4"/>
        <v>0</v>
      </c>
      <c r="N53" s="75">
        <f t="shared" si="5"/>
        <v>0</v>
      </c>
      <c r="O53" s="75">
        <f t="shared" si="6"/>
        <v>0</v>
      </c>
      <c r="P53" s="76">
        <f t="shared" si="7"/>
        <v>0</v>
      </c>
      <c r="Q53" s="33"/>
      <c r="R53" s="33"/>
    </row>
    <row r="54" spans="1:18" ht="21" x14ac:dyDescent="0.5">
      <c r="A54" s="83"/>
      <c r="B54" s="41" t="s">
        <v>30</v>
      </c>
      <c r="C54" s="34"/>
      <c r="D54" s="34"/>
      <c r="E54" s="34"/>
      <c r="F54" s="34"/>
      <c r="G54" s="34"/>
      <c r="H54" s="35"/>
      <c r="I54" s="35"/>
      <c r="J54" s="77">
        <f t="shared" si="1"/>
        <v>0</v>
      </c>
      <c r="K54" s="75">
        <f t="shared" si="2"/>
        <v>0</v>
      </c>
      <c r="L54" s="75">
        <f t="shared" si="3"/>
        <v>0</v>
      </c>
      <c r="M54" s="75">
        <f t="shared" si="4"/>
        <v>0</v>
      </c>
      <c r="N54" s="75">
        <f t="shared" si="5"/>
        <v>0</v>
      </c>
      <c r="O54" s="75">
        <f t="shared" si="6"/>
        <v>0</v>
      </c>
      <c r="P54" s="76">
        <f t="shared" si="7"/>
        <v>0</v>
      </c>
      <c r="Q54" s="33"/>
      <c r="R54" s="33"/>
    </row>
    <row r="55" spans="1:18" ht="21" x14ac:dyDescent="0.5">
      <c r="B55" s="30"/>
      <c r="C55" s="30"/>
      <c r="D55" s="30"/>
      <c r="E55" s="30"/>
      <c r="F55" s="30"/>
      <c r="G55" s="30"/>
      <c r="H55" s="30"/>
      <c r="I55" s="30"/>
      <c r="J55" s="30"/>
      <c r="K55" s="30"/>
      <c r="L55" s="30"/>
      <c r="M55" s="30"/>
      <c r="N55" s="30"/>
      <c r="O55" s="30"/>
      <c r="P55" s="30"/>
      <c r="Q55" s="36"/>
    </row>
    <row r="56" spans="1:18" ht="384.75" customHeight="1" x14ac:dyDescent="0.45">
      <c r="B56" s="126" t="s">
        <v>31</v>
      </c>
      <c r="C56" s="126"/>
      <c r="D56" s="126"/>
      <c r="E56" s="126"/>
      <c r="F56" s="126"/>
      <c r="G56" s="126"/>
      <c r="H56" s="126"/>
      <c r="I56" s="126"/>
      <c r="J56" s="126"/>
      <c r="K56" s="126"/>
      <c r="L56" s="126"/>
      <c r="M56" s="126"/>
      <c r="N56" s="126"/>
    </row>
    <row r="57" spans="1:18" ht="20.5" x14ac:dyDescent="0.45">
      <c r="B57" s="61"/>
    </row>
    <row r="58" spans="1:18" ht="409.6" x14ac:dyDescent="0.45">
      <c r="B58" s="61" t="s">
        <v>32</v>
      </c>
    </row>
  </sheetData>
  <sheetProtection algorithmName="SHA-512" hashValue="qiW6IDk7TvFWmUyU2yg0NNAGEDAEVWKoZwgYiDBxKMRlw8xLtXlrcv4Dc3/akEI3//kJ5PvKLpni9ArW3NfDBw==" saltValue="gVAf7becHOzzTK/KWC/qXg==" spinCount="100000" sheet="1" objects="1" scenarios="1" selectLockedCells="1"/>
  <mergeCells count="18">
    <mergeCell ref="R4:R6"/>
    <mergeCell ref="N1:P2"/>
    <mergeCell ref="B2:I2"/>
    <mergeCell ref="E5:E6"/>
    <mergeCell ref="F5:F6"/>
    <mergeCell ref="I5:I6"/>
    <mergeCell ref="C5:C6"/>
    <mergeCell ref="D5:D6"/>
    <mergeCell ref="J5:P5"/>
    <mergeCell ref="G5:G6"/>
    <mergeCell ref="H5:H6"/>
    <mergeCell ref="B1:L1"/>
    <mergeCell ref="B4:B6"/>
    <mergeCell ref="C4:H4"/>
    <mergeCell ref="J4:P4"/>
    <mergeCell ref="A4:A6"/>
    <mergeCell ref="B56:N56"/>
    <mergeCell ref="Q4:Q6"/>
  </mergeCells>
  <conditionalFormatting sqref="A13:A54">
    <cfRule type="containsText" dxfId="14" priority="15" operator="containsText" text="X">
      <formula>NOT(ISERROR(SEARCH("X",A13)))</formula>
    </cfRule>
    <cfRule type="containsText" dxfId="13" priority="16" operator="containsText" text="&quot;X&quot;">
      <formula>NOT(ISERROR(SEARCH("""X""",A13)))</formula>
    </cfRule>
  </conditionalFormatting>
  <conditionalFormatting sqref="B8:B10">
    <cfRule type="expression" dxfId="12" priority="2">
      <formula>A8&lt;&gt;""</formula>
    </cfRule>
  </conditionalFormatting>
  <conditionalFormatting sqref="B13:B54">
    <cfRule type="expression" dxfId="11" priority="1">
      <formula>A13&lt;&gt;""</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B00C58C-EE21-4BEF-9D20-30FFD29B1628}">
          <x14:formula1>
            <xm:f>Sheet2!$A$2:$A$3</xm:f>
          </x14:formula1>
          <xm:sqref>A8:A10 A13:A54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1EC1-5789-4A4B-8DA2-EDB1DB06780E}">
  <dimension ref="A1:N59"/>
  <sheetViews>
    <sheetView zoomScaleNormal="100" workbookViewId="0">
      <selection activeCell="M14" sqref="M14"/>
    </sheetView>
  </sheetViews>
  <sheetFormatPr defaultColWidth="9.1796875" defaultRowHeight="21" x14ac:dyDescent="0.5"/>
  <cols>
    <col min="1" max="1" width="10" style="85" customWidth="1"/>
    <col min="2" max="2" width="31.1796875" style="30" customWidth="1"/>
    <col min="3" max="3" width="12.1796875" style="30" customWidth="1"/>
    <col min="4" max="4" width="16.453125" style="30" customWidth="1"/>
    <col min="5" max="5" width="18" style="30" customWidth="1"/>
    <col min="6" max="6" width="13.7265625" style="30" customWidth="1"/>
    <col min="7" max="7" width="12.1796875" style="30" customWidth="1"/>
    <col min="8" max="8" width="20.81640625" style="30" customWidth="1"/>
    <col min="9" max="9" width="20.54296875" style="30" customWidth="1"/>
    <col min="10" max="10" width="16.453125" style="30" customWidth="1"/>
    <col min="11" max="11" width="18.54296875" style="30" customWidth="1"/>
    <col min="12" max="12" width="24.81640625" style="30" customWidth="1"/>
    <col min="13" max="13" width="26.1796875" style="30" customWidth="1"/>
    <col min="14" max="14" width="24.26953125" style="30" bestFit="1" customWidth="1"/>
    <col min="15" max="16" width="9.1796875" style="30"/>
    <col min="17" max="17" width="12.54296875" style="30" customWidth="1"/>
    <col min="18" max="16384" width="9.1796875" style="30"/>
  </cols>
  <sheetData>
    <row r="1" spans="1:14" ht="49.5" customHeight="1" x14ac:dyDescent="0.5">
      <c r="A1" s="55"/>
      <c r="B1" s="144" t="s">
        <v>33</v>
      </c>
      <c r="C1" s="144"/>
      <c r="D1" s="144"/>
      <c r="E1" s="144"/>
      <c r="F1" s="144"/>
      <c r="G1" s="144"/>
      <c r="H1" s="144"/>
      <c r="I1" s="56"/>
      <c r="J1" s="56"/>
      <c r="K1" s="145" t="s">
        <v>34</v>
      </c>
      <c r="L1" s="145"/>
      <c r="M1" s="57"/>
      <c r="N1" s="57"/>
    </row>
    <row r="2" spans="1:14" ht="37.5" customHeight="1" x14ac:dyDescent="0.6">
      <c r="A2" s="55"/>
      <c r="B2" s="147" t="s">
        <v>35</v>
      </c>
      <c r="C2" s="147"/>
      <c r="D2" s="147"/>
      <c r="E2" s="147"/>
      <c r="F2" s="147"/>
      <c r="G2" s="147"/>
      <c r="H2" s="147"/>
      <c r="I2" s="147"/>
      <c r="J2" s="147"/>
      <c r="K2" s="146"/>
      <c r="L2" s="146"/>
      <c r="M2" s="57"/>
      <c r="N2" s="57"/>
    </row>
    <row r="3" spans="1:14" ht="10.5" customHeight="1" x14ac:dyDescent="0.5">
      <c r="A3" s="55"/>
      <c r="B3" s="57"/>
      <c r="C3" s="57"/>
      <c r="D3" s="57"/>
      <c r="E3" s="57"/>
      <c r="F3" s="57"/>
      <c r="G3" s="57"/>
      <c r="H3" s="57"/>
      <c r="I3" s="57"/>
      <c r="J3" s="57"/>
      <c r="K3" s="57"/>
      <c r="L3" s="57"/>
      <c r="M3" s="57"/>
      <c r="N3" s="57"/>
    </row>
    <row r="4" spans="1:14" ht="19.5" customHeight="1" x14ac:dyDescent="0.5">
      <c r="A4" s="139" t="s">
        <v>3</v>
      </c>
      <c r="B4" s="136" t="s">
        <v>36</v>
      </c>
      <c r="C4" s="118" t="s">
        <v>5</v>
      </c>
      <c r="D4" s="119"/>
      <c r="E4" s="119"/>
      <c r="F4" s="119"/>
      <c r="G4" s="119"/>
      <c r="H4" s="119"/>
      <c r="I4" s="119"/>
      <c r="J4" s="122" t="s">
        <v>37</v>
      </c>
      <c r="K4" s="122"/>
      <c r="L4" s="122"/>
      <c r="M4" s="138" t="s">
        <v>7</v>
      </c>
      <c r="N4" s="138" t="s">
        <v>8</v>
      </c>
    </row>
    <row r="5" spans="1:14" ht="21" customHeight="1" x14ac:dyDescent="0.5">
      <c r="A5" s="140"/>
      <c r="B5" s="137"/>
      <c r="C5" s="131" t="s">
        <v>9</v>
      </c>
      <c r="D5" s="145" t="s">
        <v>10</v>
      </c>
      <c r="E5" s="143" t="s">
        <v>38</v>
      </c>
      <c r="F5" s="120"/>
      <c r="G5" s="131" t="s">
        <v>13</v>
      </c>
      <c r="H5" s="145" t="s">
        <v>14</v>
      </c>
      <c r="I5" s="131" t="s">
        <v>15</v>
      </c>
      <c r="J5" s="148" t="s">
        <v>39</v>
      </c>
      <c r="K5" s="149"/>
      <c r="L5" s="150"/>
      <c r="M5" s="138"/>
      <c r="N5" s="138"/>
    </row>
    <row r="6" spans="1:14" ht="135" customHeight="1" x14ac:dyDescent="0.5">
      <c r="A6" s="141"/>
      <c r="B6" s="137"/>
      <c r="C6" s="132"/>
      <c r="D6" s="146"/>
      <c r="E6" s="31" t="s">
        <v>40</v>
      </c>
      <c r="F6" s="31" t="s">
        <v>41</v>
      </c>
      <c r="G6" s="132"/>
      <c r="H6" s="146"/>
      <c r="I6" s="132"/>
      <c r="J6" s="71" t="s">
        <v>42</v>
      </c>
      <c r="K6" s="72" t="s">
        <v>43</v>
      </c>
      <c r="L6" s="71" t="s">
        <v>44</v>
      </c>
      <c r="M6" s="138"/>
      <c r="N6" s="138"/>
    </row>
    <row r="7" spans="1:14" ht="22.5" customHeight="1" x14ac:dyDescent="0.5">
      <c r="A7" s="87" t="s">
        <v>24</v>
      </c>
      <c r="B7" s="44" t="s">
        <v>45</v>
      </c>
      <c r="C7" s="45">
        <v>10</v>
      </c>
      <c r="D7" s="45">
        <v>25</v>
      </c>
      <c r="E7" s="46">
        <v>30</v>
      </c>
      <c r="F7" s="46">
        <v>20</v>
      </c>
      <c r="G7" s="45">
        <v>10</v>
      </c>
      <c r="H7" s="47">
        <v>25</v>
      </c>
      <c r="I7" s="62">
        <v>5</v>
      </c>
      <c r="J7" s="69">
        <f>IF((C7+D7+G7+H7+E7+I7)&gt;=100,100,(C7+D7+G7+H7+E7+I7))</f>
        <v>100</v>
      </c>
      <c r="K7" s="69">
        <f>IF((D7+E7+F7+H7+I7)+(C7/10*20)&gt;=100,100,(D7+E7+F7+H7+I7)+(C7/10*20))</f>
        <v>100</v>
      </c>
      <c r="L7" s="69">
        <f>IF((C7+E7+F7+G7)+(D7/25*50)&gt;=100,100,((C7+E7+F7+G7)+(D7/25*50)))</f>
        <v>100</v>
      </c>
      <c r="M7" s="48"/>
      <c r="N7" s="114">
        <v>45478</v>
      </c>
    </row>
    <row r="8" spans="1:14" x14ac:dyDescent="0.5">
      <c r="A8" s="86"/>
      <c r="B8" s="41" t="s">
        <v>27</v>
      </c>
      <c r="C8" s="37"/>
      <c r="D8" s="38"/>
      <c r="E8" s="39"/>
      <c r="F8" s="39"/>
      <c r="G8" s="38"/>
      <c r="H8" s="40"/>
      <c r="I8" s="63"/>
      <c r="J8" s="69">
        <f>(C8+D8+G8+H8+E8+I8)</f>
        <v>0</v>
      </c>
      <c r="K8" s="69">
        <f>(D8+E8+F8+H8+I8)+(C8/10*20)</f>
        <v>0</v>
      </c>
      <c r="L8" s="69">
        <f>(C8+E8+F8+G8)+(D8/25*50)</f>
        <v>0</v>
      </c>
      <c r="M8" s="68"/>
      <c r="N8" s="68"/>
    </row>
    <row r="9" spans="1:14" x14ac:dyDescent="0.5">
      <c r="A9" s="86"/>
      <c r="B9" s="41" t="s">
        <v>27</v>
      </c>
      <c r="C9" s="37"/>
      <c r="D9" s="38"/>
      <c r="E9" s="39"/>
      <c r="F9" s="39"/>
      <c r="G9" s="38"/>
      <c r="H9" s="40"/>
      <c r="I9" s="63"/>
      <c r="J9" s="69">
        <f>(C9+D9+G9+H9+E9+I9)</f>
        <v>0</v>
      </c>
      <c r="K9" s="69">
        <f>IF((D9+E9+F9+H9+I9)+(C9/10*20)&gt;=100,100,(D9+E9+F9+H9+I9)+(C9/10*20))</f>
        <v>0</v>
      </c>
      <c r="L9" s="69">
        <f>IF((C9+E9+F9+G9)+(D9/25*50)&gt;=100,100,((C9+E9+F9+G9)+(D9/25*50)))</f>
        <v>0</v>
      </c>
      <c r="M9" s="68"/>
      <c r="N9" s="68"/>
    </row>
    <row r="10" spans="1:14" x14ac:dyDescent="0.5">
      <c r="A10" s="86"/>
      <c r="B10" s="41" t="s">
        <v>27</v>
      </c>
      <c r="C10" s="37"/>
      <c r="D10" s="38"/>
      <c r="E10" s="39"/>
      <c r="F10" s="39"/>
      <c r="G10" s="38"/>
      <c r="H10" s="40"/>
      <c r="I10" s="63"/>
      <c r="J10" s="69">
        <f>(C10+D10+G10+H10+E10+I10)</f>
        <v>0</v>
      </c>
      <c r="K10" s="69">
        <f>(D10+E10+F10+H10+I10)+(C10/10*20)</f>
        <v>0</v>
      </c>
      <c r="L10" s="69">
        <f>(C10+E10+F10+G10)+(D10/25*50)</f>
        <v>0</v>
      </c>
      <c r="M10" s="68"/>
      <c r="N10" s="68"/>
    </row>
    <row r="11" spans="1:14" x14ac:dyDescent="0.5">
      <c r="B11" s="51"/>
      <c r="C11" s="52"/>
      <c r="D11" s="52"/>
      <c r="E11" s="53"/>
      <c r="F11" s="53"/>
      <c r="G11" s="52"/>
      <c r="H11" s="52"/>
      <c r="I11" s="52"/>
      <c r="J11" s="64"/>
      <c r="K11" s="65"/>
      <c r="L11" s="65"/>
      <c r="M11" s="32"/>
      <c r="N11" s="32"/>
    </row>
    <row r="12" spans="1:14" ht="27" customHeight="1" x14ac:dyDescent="0.5">
      <c r="A12" s="83" t="s">
        <v>24</v>
      </c>
      <c r="B12" s="44" t="s">
        <v>46</v>
      </c>
      <c r="C12" s="45">
        <v>8</v>
      </c>
      <c r="D12" s="45">
        <v>23</v>
      </c>
      <c r="E12" s="45"/>
      <c r="F12" s="45">
        <v>30</v>
      </c>
      <c r="G12" s="45">
        <v>10</v>
      </c>
      <c r="H12" s="47">
        <v>25</v>
      </c>
      <c r="I12" s="62">
        <v>5</v>
      </c>
      <c r="J12" s="69">
        <f>(C12+D12+F12+G12+H12+E12+I12)</f>
        <v>101</v>
      </c>
      <c r="K12" s="69">
        <f t="shared" ref="K12:K54" si="0">(D12+E12+F12+H12+I12)+(C12/10*20)</f>
        <v>99</v>
      </c>
      <c r="L12" s="69">
        <f t="shared" ref="L12:L54" si="1">(C12+E12+F12+G12)+(D12/25*50)</f>
        <v>94</v>
      </c>
      <c r="M12" s="48" t="s">
        <v>47</v>
      </c>
      <c r="N12" s="114">
        <v>45478</v>
      </c>
    </row>
    <row r="13" spans="1:14" x14ac:dyDescent="0.5">
      <c r="A13" s="83"/>
      <c r="B13" s="41" t="s">
        <v>48</v>
      </c>
      <c r="C13" s="42"/>
      <c r="D13" s="42"/>
      <c r="E13" s="38"/>
      <c r="F13" s="38"/>
      <c r="G13" s="42"/>
      <c r="H13" s="43"/>
      <c r="I13" s="66"/>
      <c r="J13" s="69">
        <f t="shared" ref="J13:J54" si="2">(C13+D13+F13+G13+H13+E13+I13)</f>
        <v>0</v>
      </c>
      <c r="K13" s="69">
        <f t="shared" si="0"/>
        <v>0</v>
      </c>
      <c r="L13" s="69">
        <f t="shared" si="1"/>
        <v>0</v>
      </c>
      <c r="M13" s="68"/>
      <c r="N13" s="68"/>
    </row>
    <row r="14" spans="1:14" x14ac:dyDescent="0.5">
      <c r="A14" s="83"/>
      <c r="B14" s="41" t="s">
        <v>30</v>
      </c>
      <c r="C14" s="34"/>
      <c r="D14" s="34"/>
      <c r="E14" s="70"/>
      <c r="F14" s="70"/>
      <c r="G14" s="34"/>
      <c r="H14" s="35"/>
      <c r="I14" s="67"/>
      <c r="J14" s="69">
        <f t="shared" si="2"/>
        <v>0</v>
      </c>
      <c r="K14" s="69">
        <f t="shared" si="0"/>
        <v>0</v>
      </c>
      <c r="L14" s="69">
        <f t="shared" si="1"/>
        <v>0</v>
      </c>
      <c r="M14" s="68"/>
      <c r="N14" s="68"/>
    </row>
    <row r="15" spans="1:14" x14ac:dyDescent="0.5">
      <c r="A15" s="83"/>
      <c r="B15" s="41" t="s">
        <v>30</v>
      </c>
      <c r="C15" s="34"/>
      <c r="D15" s="34"/>
      <c r="E15" s="70"/>
      <c r="F15" s="70"/>
      <c r="G15" s="34"/>
      <c r="H15" s="35"/>
      <c r="I15" s="67"/>
      <c r="J15" s="69">
        <f t="shared" si="2"/>
        <v>0</v>
      </c>
      <c r="K15" s="69">
        <f t="shared" si="0"/>
        <v>0</v>
      </c>
      <c r="L15" s="69">
        <f t="shared" si="1"/>
        <v>0</v>
      </c>
      <c r="M15" s="68"/>
      <c r="N15" s="68"/>
    </row>
    <row r="16" spans="1:14" x14ac:dyDescent="0.5">
      <c r="A16" s="83"/>
      <c r="B16" s="41" t="s">
        <v>49</v>
      </c>
      <c r="C16" s="34"/>
      <c r="D16" s="34"/>
      <c r="E16" s="70"/>
      <c r="F16" s="70"/>
      <c r="G16" s="34"/>
      <c r="H16" s="35"/>
      <c r="I16" s="67"/>
      <c r="J16" s="69">
        <f t="shared" si="2"/>
        <v>0</v>
      </c>
      <c r="K16" s="69">
        <f t="shared" si="0"/>
        <v>0</v>
      </c>
      <c r="L16" s="69">
        <f t="shared" si="1"/>
        <v>0</v>
      </c>
      <c r="M16" s="68"/>
      <c r="N16" s="68"/>
    </row>
    <row r="17" spans="1:14" x14ac:dyDescent="0.5">
      <c r="A17" s="83"/>
      <c r="B17" s="41" t="s">
        <v>30</v>
      </c>
      <c r="C17" s="34"/>
      <c r="D17" s="34"/>
      <c r="E17" s="70"/>
      <c r="F17" s="70"/>
      <c r="G17" s="34"/>
      <c r="H17" s="35"/>
      <c r="I17" s="67"/>
      <c r="J17" s="69">
        <f t="shared" si="2"/>
        <v>0</v>
      </c>
      <c r="K17" s="69">
        <f t="shared" si="0"/>
        <v>0</v>
      </c>
      <c r="L17" s="69">
        <f t="shared" si="1"/>
        <v>0</v>
      </c>
      <c r="M17" s="68"/>
      <c r="N17" s="68"/>
    </row>
    <row r="18" spans="1:14" x14ac:dyDescent="0.5">
      <c r="A18" s="83"/>
      <c r="B18" s="41" t="s">
        <v>30</v>
      </c>
      <c r="C18" s="34"/>
      <c r="D18" s="34"/>
      <c r="E18" s="70"/>
      <c r="F18" s="70"/>
      <c r="G18" s="34"/>
      <c r="H18" s="35"/>
      <c r="I18" s="67"/>
      <c r="J18" s="69">
        <f t="shared" si="2"/>
        <v>0</v>
      </c>
      <c r="K18" s="69">
        <f t="shared" si="0"/>
        <v>0</v>
      </c>
      <c r="L18" s="69">
        <f t="shared" si="1"/>
        <v>0</v>
      </c>
      <c r="M18" s="68"/>
      <c r="N18" s="68"/>
    </row>
    <row r="19" spans="1:14" x14ac:dyDescent="0.5">
      <c r="A19" s="83"/>
      <c r="B19" s="41" t="s">
        <v>30</v>
      </c>
      <c r="C19" s="34"/>
      <c r="D19" s="34"/>
      <c r="E19" s="70"/>
      <c r="F19" s="70"/>
      <c r="G19" s="34"/>
      <c r="H19" s="35"/>
      <c r="I19" s="67"/>
      <c r="J19" s="69">
        <f t="shared" si="2"/>
        <v>0</v>
      </c>
      <c r="K19" s="69">
        <f t="shared" si="0"/>
        <v>0</v>
      </c>
      <c r="L19" s="69">
        <f t="shared" si="1"/>
        <v>0</v>
      </c>
      <c r="M19" s="68"/>
      <c r="N19" s="68"/>
    </row>
    <row r="20" spans="1:14" x14ac:dyDescent="0.5">
      <c r="A20" s="83"/>
      <c r="B20" s="41" t="s">
        <v>30</v>
      </c>
      <c r="C20" s="34"/>
      <c r="D20" s="34"/>
      <c r="E20" s="70"/>
      <c r="F20" s="70"/>
      <c r="G20" s="34"/>
      <c r="H20" s="35"/>
      <c r="I20" s="67"/>
      <c r="J20" s="69">
        <f t="shared" si="2"/>
        <v>0</v>
      </c>
      <c r="K20" s="69">
        <f t="shared" si="0"/>
        <v>0</v>
      </c>
      <c r="L20" s="69">
        <f t="shared" si="1"/>
        <v>0</v>
      </c>
      <c r="M20" s="68"/>
      <c r="N20" s="68"/>
    </row>
    <row r="21" spans="1:14" x14ac:dyDescent="0.5">
      <c r="A21" s="83"/>
      <c r="B21" s="41" t="s">
        <v>30</v>
      </c>
      <c r="C21" s="34"/>
      <c r="D21" s="34"/>
      <c r="E21" s="70"/>
      <c r="F21" s="70"/>
      <c r="G21" s="34"/>
      <c r="H21" s="35"/>
      <c r="I21" s="67"/>
      <c r="J21" s="69">
        <f t="shared" si="2"/>
        <v>0</v>
      </c>
      <c r="K21" s="69">
        <f t="shared" si="0"/>
        <v>0</v>
      </c>
      <c r="L21" s="69">
        <f t="shared" si="1"/>
        <v>0</v>
      </c>
      <c r="M21" s="68"/>
      <c r="N21" s="68"/>
    </row>
    <row r="22" spans="1:14" x14ac:dyDescent="0.5">
      <c r="A22" s="83"/>
      <c r="B22" s="41" t="s">
        <v>30</v>
      </c>
      <c r="C22" s="34"/>
      <c r="D22" s="34"/>
      <c r="E22" s="70"/>
      <c r="F22" s="70"/>
      <c r="G22" s="34"/>
      <c r="H22" s="35"/>
      <c r="I22" s="67"/>
      <c r="J22" s="69">
        <f t="shared" si="2"/>
        <v>0</v>
      </c>
      <c r="K22" s="69">
        <f t="shared" si="0"/>
        <v>0</v>
      </c>
      <c r="L22" s="69">
        <f t="shared" si="1"/>
        <v>0</v>
      </c>
      <c r="M22" s="68"/>
      <c r="N22" s="68"/>
    </row>
    <row r="23" spans="1:14" x14ac:dyDescent="0.5">
      <c r="A23" s="83"/>
      <c r="B23" s="41" t="s">
        <v>30</v>
      </c>
      <c r="C23" s="34"/>
      <c r="D23" s="34"/>
      <c r="E23" s="70"/>
      <c r="F23" s="70"/>
      <c r="G23" s="34"/>
      <c r="H23" s="35"/>
      <c r="I23" s="67"/>
      <c r="J23" s="69">
        <f t="shared" si="2"/>
        <v>0</v>
      </c>
      <c r="K23" s="69">
        <f t="shared" si="0"/>
        <v>0</v>
      </c>
      <c r="L23" s="69">
        <f t="shared" si="1"/>
        <v>0</v>
      </c>
      <c r="M23" s="68"/>
      <c r="N23" s="68"/>
    </row>
    <row r="24" spans="1:14" x14ac:dyDescent="0.5">
      <c r="A24" s="83"/>
      <c r="B24" s="41" t="s">
        <v>30</v>
      </c>
      <c r="C24" s="34"/>
      <c r="D24" s="34"/>
      <c r="E24" s="70"/>
      <c r="F24" s="70"/>
      <c r="G24" s="34"/>
      <c r="H24" s="35"/>
      <c r="I24" s="67"/>
      <c r="J24" s="69">
        <f t="shared" si="2"/>
        <v>0</v>
      </c>
      <c r="K24" s="69">
        <f t="shared" si="0"/>
        <v>0</v>
      </c>
      <c r="L24" s="69">
        <f t="shared" si="1"/>
        <v>0</v>
      </c>
      <c r="M24" s="68"/>
      <c r="N24" s="68"/>
    </row>
    <row r="25" spans="1:14" x14ac:dyDescent="0.5">
      <c r="A25" s="83"/>
      <c r="B25" s="41" t="s">
        <v>30</v>
      </c>
      <c r="C25" s="34"/>
      <c r="D25" s="34"/>
      <c r="E25" s="70"/>
      <c r="F25" s="70"/>
      <c r="G25" s="34"/>
      <c r="H25" s="35"/>
      <c r="I25" s="67"/>
      <c r="J25" s="69">
        <f t="shared" si="2"/>
        <v>0</v>
      </c>
      <c r="K25" s="69">
        <f t="shared" si="0"/>
        <v>0</v>
      </c>
      <c r="L25" s="69">
        <f t="shared" si="1"/>
        <v>0</v>
      </c>
      <c r="M25" s="68"/>
      <c r="N25" s="68"/>
    </row>
    <row r="26" spans="1:14" x14ac:dyDescent="0.5">
      <c r="A26" s="83"/>
      <c r="B26" s="41" t="s">
        <v>30</v>
      </c>
      <c r="C26" s="34"/>
      <c r="D26" s="34"/>
      <c r="E26" s="70"/>
      <c r="F26" s="70"/>
      <c r="G26" s="34"/>
      <c r="H26" s="35"/>
      <c r="I26" s="67"/>
      <c r="J26" s="69">
        <f t="shared" si="2"/>
        <v>0</v>
      </c>
      <c r="K26" s="69">
        <f t="shared" si="0"/>
        <v>0</v>
      </c>
      <c r="L26" s="69">
        <f t="shared" si="1"/>
        <v>0</v>
      </c>
      <c r="M26" s="68"/>
      <c r="N26" s="68"/>
    </row>
    <row r="27" spans="1:14" x14ac:dyDescent="0.5">
      <c r="A27" s="83"/>
      <c r="B27" s="41" t="s">
        <v>30</v>
      </c>
      <c r="C27" s="34"/>
      <c r="D27" s="34"/>
      <c r="E27" s="70"/>
      <c r="F27" s="70"/>
      <c r="G27" s="34"/>
      <c r="H27" s="35"/>
      <c r="I27" s="67"/>
      <c r="J27" s="69">
        <f t="shared" si="2"/>
        <v>0</v>
      </c>
      <c r="K27" s="69">
        <f t="shared" si="0"/>
        <v>0</v>
      </c>
      <c r="L27" s="69">
        <f t="shared" si="1"/>
        <v>0</v>
      </c>
      <c r="M27" s="68"/>
      <c r="N27" s="68"/>
    </row>
    <row r="28" spans="1:14" x14ac:dyDescent="0.5">
      <c r="A28" s="83"/>
      <c r="B28" s="41" t="s">
        <v>30</v>
      </c>
      <c r="C28" s="34"/>
      <c r="D28" s="34"/>
      <c r="E28" s="70"/>
      <c r="F28" s="70"/>
      <c r="G28" s="34"/>
      <c r="H28" s="35"/>
      <c r="I28" s="67"/>
      <c r="J28" s="69">
        <f t="shared" si="2"/>
        <v>0</v>
      </c>
      <c r="K28" s="69">
        <f t="shared" si="0"/>
        <v>0</v>
      </c>
      <c r="L28" s="69">
        <f t="shared" si="1"/>
        <v>0</v>
      </c>
      <c r="M28" s="68"/>
      <c r="N28" s="68"/>
    </row>
    <row r="29" spans="1:14" x14ac:dyDescent="0.5">
      <c r="A29" s="83"/>
      <c r="B29" s="41" t="s">
        <v>30</v>
      </c>
      <c r="C29" s="34"/>
      <c r="D29" s="34"/>
      <c r="E29" s="70"/>
      <c r="F29" s="70"/>
      <c r="G29" s="34"/>
      <c r="H29" s="35"/>
      <c r="I29" s="67"/>
      <c r="J29" s="69">
        <f t="shared" si="2"/>
        <v>0</v>
      </c>
      <c r="K29" s="69">
        <f t="shared" si="0"/>
        <v>0</v>
      </c>
      <c r="L29" s="69">
        <f t="shared" si="1"/>
        <v>0</v>
      </c>
      <c r="M29" s="68"/>
      <c r="N29" s="68"/>
    </row>
    <row r="30" spans="1:14" x14ac:dyDescent="0.5">
      <c r="A30" s="83"/>
      <c r="B30" s="41" t="s">
        <v>30</v>
      </c>
      <c r="C30" s="34"/>
      <c r="D30" s="34"/>
      <c r="E30" s="70"/>
      <c r="F30" s="70"/>
      <c r="G30" s="34"/>
      <c r="H30" s="35"/>
      <c r="I30" s="67"/>
      <c r="J30" s="69">
        <f t="shared" si="2"/>
        <v>0</v>
      </c>
      <c r="K30" s="69">
        <f t="shared" si="0"/>
        <v>0</v>
      </c>
      <c r="L30" s="69">
        <f t="shared" si="1"/>
        <v>0</v>
      </c>
      <c r="M30" s="68"/>
      <c r="N30" s="68"/>
    </row>
    <row r="31" spans="1:14" x14ac:dyDescent="0.5">
      <c r="A31" s="83"/>
      <c r="B31" s="41" t="s">
        <v>30</v>
      </c>
      <c r="C31" s="34"/>
      <c r="D31" s="34"/>
      <c r="E31" s="70"/>
      <c r="F31" s="70"/>
      <c r="G31" s="34"/>
      <c r="H31" s="35"/>
      <c r="I31" s="67"/>
      <c r="J31" s="69">
        <f t="shared" si="2"/>
        <v>0</v>
      </c>
      <c r="K31" s="69">
        <f t="shared" si="0"/>
        <v>0</v>
      </c>
      <c r="L31" s="69">
        <f t="shared" si="1"/>
        <v>0</v>
      </c>
      <c r="M31" s="68"/>
      <c r="N31" s="68"/>
    </row>
    <row r="32" spans="1:14" x14ac:dyDescent="0.5">
      <c r="A32" s="83"/>
      <c r="B32" s="41" t="s">
        <v>30</v>
      </c>
      <c r="C32" s="34"/>
      <c r="D32" s="34"/>
      <c r="E32" s="70"/>
      <c r="F32" s="70"/>
      <c r="G32" s="34"/>
      <c r="H32" s="35"/>
      <c r="I32" s="67"/>
      <c r="J32" s="69">
        <f t="shared" si="2"/>
        <v>0</v>
      </c>
      <c r="K32" s="69">
        <f t="shared" si="0"/>
        <v>0</v>
      </c>
      <c r="L32" s="69">
        <f t="shared" si="1"/>
        <v>0</v>
      </c>
      <c r="M32" s="68"/>
      <c r="N32" s="68"/>
    </row>
    <row r="33" spans="1:14" x14ac:dyDescent="0.5">
      <c r="A33" s="83"/>
      <c r="B33" s="41" t="s">
        <v>30</v>
      </c>
      <c r="C33" s="34"/>
      <c r="D33" s="34"/>
      <c r="E33" s="70"/>
      <c r="F33" s="70"/>
      <c r="G33" s="34"/>
      <c r="H33" s="35"/>
      <c r="I33" s="67"/>
      <c r="J33" s="69">
        <f t="shared" si="2"/>
        <v>0</v>
      </c>
      <c r="K33" s="69">
        <f t="shared" si="0"/>
        <v>0</v>
      </c>
      <c r="L33" s="69">
        <f t="shared" si="1"/>
        <v>0</v>
      </c>
      <c r="M33" s="68"/>
      <c r="N33" s="68"/>
    </row>
    <row r="34" spans="1:14" x14ac:dyDescent="0.5">
      <c r="A34" s="83"/>
      <c r="B34" s="41" t="s">
        <v>30</v>
      </c>
      <c r="C34" s="34"/>
      <c r="D34" s="34"/>
      <c r="E34" s="70"/>
      <c r="F34" s="70"/>
      <c r="G34" s="34"/>
      <c r="H34" s="35"/>
      <c r="I34" s="67"/>
      <c r="J34" s="69">
        <f t="shared" si="2"/>
        <v>0</v>
      </c>
      <c r="K34" s="69">
        <f t="shared" si="0"/>
        <v>0</v>
      </c>
      <c r="L34" s="69">
        <f t="shared" si="1"/>
        <v>0</v>
      </c>
      <c r="M34" s="68"/>
      <c r="N34" s="68"/>
    </row>
    <row r="35" spans="1:14" x14ac:dyDescent="0.5">
      <c r="A35" s="83"/>
      <c r="B35" s="41" t="s">
        <v>30</v>
      </c>
      <c r="C35" s="34"/>
      <c r="D35" s="34"/>
      <c r="E35" s="70"/>
      <c r="F35" s="70"/>
      <c r="G35" s="34"/>
      <c r="H35" s="35"/>
      <c r="I35" s="67"/>
      <c r="J35" s="69">
        <f t="shared" si="2"/>
        <v>0</v>
      </c>
      <c r="K35" s="69">
        <f t="shared" si="0"/>
        <v>0</v>
      </c>
      <c r="L35" s="69">
        <f t="shared" si="1"/>
        <v>0</v>
      </c>
      <c r="M35" s="68"/>
      <c r="N35" s="68"/>
    </row>
    <row r="36" spans="1:14" x14ac:dyDescent="0.5">
      <c r="A36" s="83"/>
      <c r="B36" s="41" t="s">
        <v>30</v>
      </c>
      <c r="C36" s="34"/>
      <c r="D36" s="34"/>
      <c r="E36" s="70"/>
      <c r="F36" s="70"/>
      <c r="G36" s="34"/>
      <c r="H36" s="35"/>
      <c r="I36" s="67"/>
      <c r="J36" s="69">
        <f t="shared" si="2"/>
        <v>0</v>
      </c>
      <c r="K36" s="69">
        <f t="shared" si="0"/>
        <v>0</v>
      </c>
      <c r="L36" s="69">
        <f t="shared" si="1"/>
        <v>0</v>
      </c>
      <c r="M36" s="68"/>
      <c r="N36" s="68"/>
    </row>
    <row r="37" spans="1:14" x14ac:dyDescent="0.5">
      <c r="A37" s="83"/>
      <c r="B37" s="41" t="s">
        <v>30</v>
      </c>
      <c r="C37" s="34"/>
      <c r="D37" s="34"/>
      <c r="E37" s="70"/>
      <c r="F37" s="70"/>
      <c r="G37" s="34"/>
      <c r="H37" s="35"/>
      <c r="I37" s="67"/>
      <c r="J37" s="69">
        <f t="shared" si="2"/>
        <v>0</v>
      </c>
      <c r="K37" s="69">
        <f t="shared" si="0"/>
        <v>0</v>
      </c>
      <c r="L37" s="69">
        <f t="shared" si="1"/>
        <v>0</v>
      </c>
      <c r="M37" s="68"/>
      <c r="N37" s="68"/>
    </row>
    <row r="38" spans="1:14" x14ac:dyDescent="0.5">
      <c r="A38" s="83"/>
      <c r="B38" s="41" t="s">
        <v>30</v>
      </c>
      <c r="C38" s="34"/>
      <c r="D38" s="34"/>
      <c r="E38" s="70"/>
      <c r="F38" s="70"/>
      <c r="G38" s="34"/>
      <c r="H38" s="35"/>
      <c r="I38" s="67"/>
      <c r="J38" s="69">
        <f t="shared" si="2"/>
        <v>0</v>
      </c>
      <c r="K38" s="69">
        <f t="shared" si="0"/>
        <v>0</v>
      </c>
      <c r="L38" s="69">
        <f t="shared" si="1"/>
        <v>0</v>
      </c>
      <c r="M38" s="68"/>
      <c r="N38" s="68"/>
    </row>
    <row r="39" spans="1:14" x14ac:dyDescent="0.5">
      <c r="A39" s="83"/>
      <c r="B39" s="41" t="s">
        <v>30</v>
      </c>
      <c r="C39" s="34"/>
      <c r="D39" s="34"/>
      <c r="E39" s="70"/>
      <c r="F39" s="70"/>
      <c r="G39" s="34"/>
      <c r="H39" s="35"/>
      <c r="I39" s="67"/>
      <c r="J39" s="69">
        <f t="shared" si="2"/>
        <v>0</v>
      </c>
      <c r="K39" s="69">
        <f t="shared" si="0"/>
        <v>0</v>
      </c>
      <c r="L39" s="69">
        <f t="shared" si="1"/>
        <v>0</v>
      </c>
      <c r="M39" s="68"/>
      <c r="N39" s="68"/>
    </row>
    <row r="40" spans="1:14" x14ac:dyDescent="0.5">
      <c r="A40" s="83"/>
      <c r="B40" s="41" t="s">
        <v>30</v>
      </c>
      <c r="C40" s="34"/>
      <c r="D40" s="34"/>
      <c r="E40" s="70"/>
      <c r="F40" s="70"/>
      <c r="G40" s="34"/>
      <c r="H40" s="35"/>
      <c r="I40" s="67"/>
      <c r="J40" s="69">
        <f t="shared" si="2"/>
        <v>0</v>
      </c>
      <c r="K40" s="69">
        <f t="shared" si="0"/>
        <v>0</v>
      </c>
      <c r="L40" s="69">
        <f t="shared" si="1"/>
        <v>0</v>
      </c>
      <c r="M40" s="68"/>
      <c r="N40" s="68"/>
    </row>
    <row r="41" spans="1:14" x14ac:dyDescent="0.5">
      <c r="A41" s="83"/>
      <c r="B41" s="41" t="s">
        <v>30</v>
      </c>
      <c r="C41" s="34"/>
      <c r="D41" s="34"/>
      <c r="E41" s="70"/>
      <c r="F41" s="70"/>
      <c r="G41" s="34"/>
      <c r="H41" s="35"/>
      <c r="I41" s="67"/>
      <c r="J41" s="69">
        <f t="shared" si="2"/>
        <v>0</v>
      </c>
      <c r="K41" s="69">
        <f t="shared" si="0"/>
        <v>0</v>
      </c>
      <c r="L41" s="69">
        <f t="shared" si="1"/>
        <v>0</v>
      </c>
      <c r="M41" s="68"/>
      <c r="N41" s="68"/>
    </row>
    <row r="42" spans="1:14" x14ac:dyDescent="0.5">
      <c r="A42" s="83"/>
      <c r="B42" s="41" t="s">
        <v>30</v>
      </c>
      <c r="C42" s="34"/>
      <c r="D42" s="34"/>
      <c r="E42" s="70"/>
      <c r="F42" s="70"/>
      <c r="G42" s="34"/>
      <c r="H42" s="35"/>
      <c r="I42" s="67"/>
      <c r="J42" s="69">
        <f t="shared" si="2"/>
        <v>0</v>
      </c>
      <c r="K42" s="69">
        <f t="shared" si="0"/>
        <v>0</v>
      </c>
      <c r="L42" s="69">
        <f t="shared" si="1"/>
        <v>0</v>
      </c>
      <c r="M42" s="68"/>
      <c r="N42" s="68"/>
    </row>
    <row r="43" spans="1:14" x14ac:dyDescent="0.5">
      <c r="A43" s="83"/>
      <c r="B43" s="41" t="s">
        <v>30</v>
      </c>
      <c r="C43" s="34"/>
      <c r="D43" s="34"/>
      <c r="E43" s="70"/>
      <c r="F43" s="70"/>
      <c r="G43" s="34"/>
      <c r="H43" s="35"/>
      <c r="I43" s="67"/>
      <c r="J43" s="69">
        <f t="shared" si="2"/>
        <v>0</v>
      </c>
      <c r="K43" s="69">
        <f t="shared" si="0"/>
        <v>0</v>
      </c>
      <c r="L43" s="69">
        <f t="shared" si="1"/>
        <v>0</v>
      </c>
      <c r="M43" s="68"/>
      <c r="N43" s="68"/>
    </row>
    <row r="44" spans="1:14" x14ac:dyDescent="0.5">
      <c r="A44" s="83"/>
      <c r="B44" s="41" t="s">
        <v>30</v>
      </c>
      <c r="C44" s="34"/>
      <c r="D44" s="34"/>
      <c r="E44" s="70"/>
      <c r="F44" s="70"/>
      <c r="G44" s="34"/>
      <c r="H44" s="35"/>
      <c r="I44" s="67"/>
      <c r="J44" s="69">
        <f t="shared" si="2"/>
        <v>0</v>
      </c>
      <c r="K44" s="69">
        <f t="shared" si="0"/>
        <v>0</v>
      </c>
      <c r="L44" s="69">
        <f t="shared" si="1"/>
        <v>0</v>
      </c>
      <c r="M44" s="68"/>
      <c r="N44" s="68"/>
    </row>
    <row r="45" spans="1:14" x14ac:dyDescent="0.5">
      <c r="A45" s="83"/>
      <c r="B45" s="41" t="s">
        <v>30</v>
      </c>
      <c r="C45" s="34"/>
      <c r="D45" s="34"/>
      <c r="E45" s="70"/>
      <c r="F45" s="70"/>
      <c r="G45" s="34"/>
      <c r="H45" s="35"/>
      <c r="I45" s="67"/>
      <c r="J45" s="69">
        <f t="shared" si="2"/>
        <v>0</v>
      </c>
      <c r="K45" s="69">
        <f t="shared" si="0"/>
        <v>0</v>
      </c>
      <c r="L45" s="69">
        <f t="shared" si="1"/>
        <v>0</v>
      </c>
      <c r="M45" s="68"/>
      <c r="N45" s="68"/>
    </row>
    <row r="46" spans="1:14" x14ac:dyDescent="0.5">
      <c r="A46" s="83"/>
      <c r="B46" s="41" t="s">
        <v>30</v>
      </c>
      <c r="C46" s="34"/>
      <c r="D46" s="34"/>
      <c r="E46" s="70"/>
      <c r="F46" s="70"/>
      <c r="G46" s="34"/>
      <c r="H46" s="35"/>
      <c r="I46" s="67"/>
      <c r="J46" s="69">
        <f t="shared" si="2"/>
        <v>0</v>
      </c>
      <c r="K46" s="69">
        <f t="shared" si="0"/>
        <v>0</v>
      </c>
      <c r="L46" s="69">
        <f t="shared" si="1"/>
        <v>0</v>
      </c>
      <c r="M46" s="68"/>
      <c r="N46" s="68"/>
    </row>
    <row r="47" spans="1:14" x14ac:dyDescent="0.5">
      <c r="A47" s="83"/>
      <c r="B47" s="41" t="s">
        <v>30</v>
      </c>
      <c r="C47" s="34"/>
      <c r="D47" s="34"/>
      <c r="E47" s="70"/>
      <c r="F47" s="70"/>
      <c r="G47" s="34"/>
      <c r="H47" s="35"/>
      <c r="I47" s="67"/>
      <c r="J47" s="69">
        <f t="shared" si="2"/>
        <v>0</v>
      </c>
      <c r="K47" s="69">
        <f t="shared" si="0"/>
        <v>0</v>
      </c>
      <c r="L47" s="69">
        <f t="shared" si="1"/>
        <v>0</v>
      </c>
      <c r="M47" s="68"/>
      <c r="N47" s="68"/>
    </row>
    <row r="48" spans="1:14" x14ac:dyDescent="0.5">
      <c r="A48" s="83"/>
      <c r="B48" s="41" t="s">
        <v>30</v>
      </c>
      <c r="C48" s="34"/>
      <c r="D48" s="34"/>
      <c r="E48" s="70"/>
      <c r="F48" s="70"/>
      <c r="G48" s="34"/>
      <c r="H48" s="35"/>
      <c r="I48" s="67"/>
      <c r="J48" s="69">
        <f t="shared" si="2"/>
        <v>0</v>
      </c>
      <c r="K48" s="69">
        <f t="shared" si="0"/>
        <v>0</v>
      </c>
      <c r="L48" s="69">
        <f t="shared" si="1"/>
        <v>0</v>
      </c>
      <c r="M48" s="68"/>
      <c r="N48" s="68"/>
    </row>
    <row r="49" spans="1:14" x14ac:dyDescent="0.5">
      <c r="A49" s="83"/>
      <c r="B49" s="41" t="s">
        <v>30</v>
      </c>
      <c r="C49" s="34"/>
      <c r="D49" s="34"/>
      <c r="E49" s="70"/>
      <c r="F49" s="70"/>
      <c r="G49" s="34"/>
      <c r="H49" s="35"/>
      <c r="I49" s="67"/>
      <c r="J49" s="69">
        <f t="shared" si="2"/>
        <v>0</v>
      </c>
      <c r="K49" s="69">
        <f t="shared" si="0"/>
        <v>0</v>
      </c>
      <c r="L49" s="69">
        <f t="shared" si="1"/>
        <v>0</v>
      </c>
      <c r="M49" s="68"/>
      <c r="N49" s="68"/>
    </row>
    <row r="50" spans="1:14" x14ac:dyDescent="0.5">
      <c r="A50" s="83"/>
      <c r="B50" s="41" t="s">
        <v>30</v>
      </c>
      <c r="C50" s="34"/>
      <c r="D50" s="34"/>
      <c r="E50" s="70"/>
      <c r="F50" s="70"/>
      <c r="G50" s="34"/>
      <c r="H50" s="35"/>
      <c r="I50" s="67"/>
      <c r="J50" s="69">
        <f t="shared" si="2"/>
        <v>0</v>
      </c>
      <c r="K50" s="69">
        <f t="shared" si="0"/>
        <v>0</v>
      </c>
      <c r="L50" s="69">
        <f t="shared" si="1"/>
        <v>0</v>
      </c>
      <c r="M50" s="68"/>
      <c r="N50" s="68"/>
    </row>
    <row r="51" spans="1:14" x14ac:dyDescent="0.5">
      <c r="A51" s="83"/>
      <c r="B51" s="41" t="s">
        <v>30</v>
      </c>
      <c r="C51" s="34"/>
      <c r="D51" s="34"/>
      <c r="E51" s="70"/>
      <c r="F51" s="70"/>
      <c r="G51" s="34"/>
      <c r="H51" s="35"/>
      <c r="I51" s="67"/>
      <c r="J51" s="69">
        <f t="shared" si="2"/>
        <v>0</v>
      </c>
      <c r="K51" s="69">
        <f t="shared" si="0"/>
        <v>0</v>
      </c>
      <c r="L51" s="69">
        <f t="shared" si="1"/>
        <v>0</v>
      </c>
      <c r="M51" s="68"/>
      <c r="N51" s="68"/>
    </row>
    <row r="52" spans="1:14" x14ac:dyDescent="0.5">
      <c r="A52" s="83"/>
      <c r="B52" s="41" t="s">
        <v>30</v>
      </c>
      <c r="C52" s="34"/>
      <c r="D52" s="34"/>
      <c r="E52" s="70"/>
      <c r="F52" s="70"/>
      <c r="G52" s="34"/>
      <c r="H52" s="35"/>
      <c r="I52" s="67"/>
      <c r="J52" s="69">
        <f t="shared" si="2"/>
        <v>0</v>
      </c>
      <c r="K52" s="69">
        <f t="shared" si="0"/>
        <v>0</v>
      </c>
      <c r="L52" s="69">
        <f t="shared" si="1"/>
        <v>0</v>
      </c>
      <c r="M52" s="68"/>
      <c r="N52" s="68"/>
    </row>
    <row r="53" spans="1:14" x14ac:dyDescent="0.5">
      <c r="A53" s="83"/>
      <c r="B53" s="41" t="s">
        <v>30</v>
      </c>
      <c r="C53" s="34"/>
      <c r="D53" s="34"/>
      <c r="E53" s="70"/>
      <c r="F53" s="70"/>
      <c r="G53" s="34"/>
      <c r="H53" s="35"/>
      <c r="I53" s="67"/>
      <c r="J53" s="69">
        <f t="shared" si="2"/>
        <v>0</v>
      </c>
      <c r="K53" s="69">
        <f t="shared" si="0"/>
        <v>0</v>
      </c>
      <c r="L53" s="69">
        <f t="shared" si="1"/>
        <v>0</v>
      </c>
      <c r="M53" s="68"/>
      <c r="N53" s="68"/>
    </row>
    <row r="54" spans="1:14" x14ac:dyDescent="0.5">
      <c r="A54" s="83"/>
      <c r="B54" s="41" t="s">
        <v>30</v>
      </c>
      <c r="C54" s="34"/>
      <c r="D54" s="34"/>
      <c r="E54" s="70"/>
      <c r="F54" s="70"/>
      <c r="G54" s="34"/>
      <c r="H54" s="35"/>
      <c r="I54" s="67"/>
      <c r="J54" s="69">
        <f t="shared" si="2"/>
        <v>0</v>
      </c>
      <c r="K54" s="69">
        <f t="shared" si="0"/>
        <v>0</v>
      </c>
      <c r="L54" s="69">
        <f t="shared" si="1"/>
        <v>0</v>
      </c>
      <c r="M54" s="68"/>
      <c r="N54" s="68"/>
    </row>
    <row r="55" spans="1:14" x14ac:dyDescent="0.5">
      <c r="M55" s="36"/>
    </row>
    <row r="56" spans="1:14" ht="21" customHeight="1" x14ac:dyDescent="0.5">
      <c r="B56" s="1"/>
      <c r="C56" s="1"/>
      <c r="D56" s="1"/>
      <c r="E56" s="1"/>
      <c r="F56" s="1"/>
      <c r="G56" s="1"/>
      <c r="H56" s="1"/>
      <c r="I56" s="1"/>
      <c r="J56" s="1"/>
      <c r="K56" s="1"/>
      <c r="L56" s="1"/>
      <c r="M56" s="1"/>
      <c r="N56" s="1"/>
    </row>
    <row r="57" spans="1:14" ht="60.75" customHeight="1" x14ac:dyDescent="0.5">
      <c r="B57" s="142" t="s">
        <v>31</v>
      </c>
      <c r="C57" s="142"/>
      <c r="D57" s="142"/>
      <c r="E57" s="142"/>
      <c r="F57" s="142"/>
      <c r="G57" s="142"/>
      <c r="H57" s="142"/>
      <c r="I57" s="142"/>
      <c r="J57" s="142"/>
      <c r="K57" s="142"/>
      <c r="L57" s="142"/>
      <c r="M57" s="1"/>
      <c r="N57" s="1"/>
    </row>
    <row r="58" spans="1:14" ht="89.25" customHeight="1" x14ac:dyDescent="0.5">
      <c r="B58" s="142" t="s">
        <v>32</v>
      </c>
      <c r="C58" s="142"/>
      <c r="D58" s="142"/>
      <c r="E58" s="142"/>
      <c r="F58" s="142"/>
      <c r="G58" s="142"/>
      <c r="H58" s="142"/>
      <c r="I58" s="142"/>
      <c r="J58" s="142"/>
      <c r="K58" s="142"/>
      <c r="L58" s="142"/>
      <c r="M58" s="1"/>
      <c r="N58" s="1"/>
    </row>
    <row r="59" spans="1:14" ht="21" customHeight="1" x14ac:dyDescent="0.5">
      <c r="B59" s="1"/>
      <c r="C59" s="1"/>
      <c r="D59" s="1"/>
      <c r="E59" s="1"/>
      <c r="F59" s="1"/>
      <c r="G59" s="1"/>
      <c r="H59" s="1"/>
      <c r="I59" s="1"/>
      <c r="J59" s="1"/>
      <c r="K59" s="1"/>
      <c r="L59" s="1"/>
      <c r="M59" s="1"/>
      <c r="N59" s="1"/>
    </row>
  </sheetData>
  <sheetProtection algorithmName="SHA-512" hashValue="96ISSNFQK6y02a2DiKAR6dpHsAVXhSFyvHsk73MEo7id2MAFc+KYJ7ejzvQ9QvWZn5aSZHaTHcIqs/KD7dGxiQ==" saltValue="jYEutjIGpeoen1f7qD45Rg==" spinCount="100000" sheet="1" objects="1" scenarios="1" selectLockedCells="1"/>
  <mergeCells count="18">
    <mergeCell ref="B1:H1"/>
    <mergeCell ref="K1:L2"/>
    <mergeCell ref="C4:I4"/>
    <mergeCell ref="B2:J2"/>
    <mergeCell ref="C5:C6"/>
    <mergeCell ref="D5:D6"/>
    <mergeCell ref="G5:G6"/>
    <mergeCell ref="H5:H6"/>
    <mergeCell ref="I5:I6"/>
    <mergeCell ref="J5:L5"/>
    <mergeCell ref="B4:B6"/>
    <mergeCell ref="J4:L4"/>
    <mergeCell ref="N4:N6"/>
    <mergeCell ref="A4:A6"/>
    <mergeCell ref="B57:L57"/>
    <mergeCell ref="B58:L58"/>
    <mergeCell ref="M4:M6"/>
    <mergeCell ref="E5:F5"/>
  </mergeCells>
  <conditionalFormatting sqref="A8:A10 C8:L9">
    <cfRule type="containsText" dxfId="10" priority="7" operator="containsText" text="X">
      <formula>NOT(ISERROR(SEARCH("X",A8)))</formula>
    </cfRule>
  </conditionalFormatting>
  <conditionalFormatting sqref="A9:A10">
    <cfRule type="containsText" dxfId="9" priority="6" operator="containsText" text="&quot;X&quot;">
      <formula>NOT(ISERROR(SEARCH("""X""",A9)))</formula>
    </cfRule>
  </conditionalFormatting>
  <conditionalFormatting sqref="A13:A54">
    <cfRule type="containsText" dxfId="8" priority="3" operator="containsText" text="X">
      <formula>NOT(ISERROR(SEARCH("X",A13)))</formula>
    </cfRule>
    <cfRule type="containsText" dxfId="7" priority="4" operator="containsText" text="&quot;X&quot;">
      <formula>NOT(ISERROR(SEARCH("""X""",A13)))</formula>
    </cfRule>
  </conditionalFormatting>
  <conditionalFormatting sqref="B8:B10">
    <cfRule type="expression" dxfId="6" priority="2">
      <formula>A8&lt;&gt;""</formula>
    </cfRule>
  </conditionalFormatting>
  <conditionalFormatting sqref="B13:B54">
    <cfRule type="expression" dxfId="5" priority="1">
      <formula>A13&lt;&gt;""</formula>
    </cfRule>
  </conditionalFormatting>
  <conditionalFormatting sqref="C8:L8 A8:A10">
    <cfRule type="containsText" dxfId="4" priority="8" operator="containsText" text="&quot;X&quot;">
      <formula>NOT(ISERROR(SEARCH("""X""",A8)))</formula>
    </cfRule>
  </conditionalFormatting>
  <conditionalFormatting sqref="C8:L8">
    <cfRule type="containsText" dxfId="3" priority="12" operator="containsText" text="X">
      <formula>NOT(ISERROR(SEARCH("X",C8)))</formula>
    </cfRule>
  </conditionalFormatting>
  <conditionalFormatting sqref="C8:L10 B11:L12 C13:L54">
    <cfRule type="expression" dxfId="2" priority="11">
      <formula>($A$8=X)</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0" operator="containsText" id="{829542C8-3623-4B15-AA7A-45A21179EDBD}">
            <xm:f>NOT(ISERROR(SEARCH($A$7,C8)))</xm:f>
            <xm:f>$A$7</xm:f>
            <x14:dxf>
              <fill>
                <patternFill>
                  <bgColor theme="9" tint="0.39994506668294322"/>
                </patternFill>
              </fill>
            </x14:dxf>
          </x14:cfRule>
          <xm:sqref>C8:L10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4009B6B-5C56-4746-A3DD-DEA705720C12}">
          <x14:formula1>
            <xm:f>Sheet2!$A$2:$A$3</xm:f>
          </x14:formula1>
          <xm:sqref>A12:A54 A8:A10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3ED9-B2B2-42D7-BA6E-4BF971A7F626}">
  <dimension ref="B1:K15"/>
  <sheetViews>
    <sheetView workbookViewId="0">
      <selection activeCell="E5" sqref="E5"/>
    </sheetView>
  </sheetViews>
  <sheetFormatPr defaultRowHeight="14.5" x14ac:dyDescent="0.35"/>
  <cols>
    <col min="1" max="1" width="4" customWidth="1"/>
    <col min="2" max="2" width="17.453125" customWidth="1"/>
    <col min="3" max="3" width="25.81640625" bestFit="1" customWidth="1"/>
    <col min="4" max="4" width="26.81640625" customWidth="1"/>
    <col min="5" max="5" width="14.1796875" customWidth="1"/>
    <col min="6" max="6" width="19.81640625" customWidth="1"/>
    <col min="7" max="7" width="18.26953125" customWidth="1"/>
    <col min="8" max="8" width="22.1796875" customWidth="1"/>
    <col min="9" max="9" width="18.54296875" customWidth="1"/>
    <col min="10" max="10" width="18" customWidth="1"/>
    <col min="11" max="11" width="25.7265625" customWidth="1"/>
  </cols>
  <sheetData>
    <row r="1" spans="2:11" ht="15" thickBot="1" x14ac:dyDescent="0.4"/>
    <row r="2" spans="2:11" ht="32.25" customHeight="1" x14ac:dyDescent="0.7">
      <c r="B2" s="89"/>
      <c r="C2" s="151" t="s">
        <v>50</v>
      </c>
      <c r="D2" s="151" t="s">
        <v>51</v>
      </c>
      <c r="E2" s="151" t="s">
        <v>52</v>
      </c>
      <c r="F2" s="153" t="s">
        <v>53</v>
      </c>
      <c r="G2" s="155" t="s">
        <v>54</v>
      </c>
      <c r="H2" s="151" t="s">
        <v>55</v>
      </c>
      <c r="I2" s="151" t="s">
        <v>56</v>
      </c>
      <c r="J2" s="151" t="s">
        <v>57</v>
      </c>
      <c r="K2" s="151" t="s">
        <v>58</v>
      </c>
    </row>
    <row r="3" spans="2:11" ht="63" customHeight="1" thickBot="1" x14ac:dyDescent="0.4">
      <c r="B3" s="90"/>
      <c r="C3" s="152"/>
      <c r="D3" s="152"/>
      <c r="E3" s="152"/>
      <c r="F3" s="154"/>
      <c r="G3" s="156"/>
      <c r="H3" s="152"/>
      <c r="I3" s="152"/>
      <c r="J3" s="152"/>
      <c r="K3" s="152"/>
    </row>
    <row r="4" spans="2:11" ht="21.5" thickBot="1" x14ac:dyDescent="0.4">
      <c r="B4" s="91" t="s">
        <v>59</v>
      </c>
      <c r="C4" s="92">
        <v>0</v>
      </c>
      <c r="D4" s="107"/>
      <c r="E4" s="93">
        <v>0</v>
      </c>
      <c r="F4" s="94">
        <v>0</v>
      </c>
      <c r="G4" s="94">
        <v>0</v>
      </c>
      <c r="H4" s="109"/>
      <c r="I4" s="109"/>
      <c r="J4" s="109"/>
      <c r="K4" s="110"/>
    </row>
    <row r="5" spans="2:11" ht="21.5" thickBot="1" x14ac:dyDescent="0.4">
      <c r="B5" s="91" t="s">
        <v>60</v>
      </c>
      <c r="C5" s="95">
        <v>1</v>
      </c>
      <c r="D5" s="108"/>
      <c r="E5" s="93">
        <v>1</v>
      </c>
      <c r="F5" s="93">
        <v>1</v>
      </c>
      <c r="G5" s="93">
        <v>1</v>
      </c>
      <c r="H5" s="111"/>
      <c r="I5" s="111"/>
      <c r="J5" s="111"/>
      <c r="K5" s="112"/>
    </row>
    <row r="6" spans="2:11" ht="42.5" thickBot="1" x14ac:dyDescent="0.4">
      <c r="B6" s="91" t="s">
        <v>61</v>
      </c>
      <c r="C6" s="96">
        <f>(C4/C5)*100</f>
        <v>0</v>
      </c>
      <c r="D6" s="97" t="s">
        <v>62</v>
      </c>
      <c r="E6" s="98">
        <f>(E4/E5)*100</f>
        <v>0</v>
      </c>
      <c r="F6" s="99">
        <f t="shared" ref="F6:G6" si="0">(F4/F5)*100</f>
        <v>0</v>
      </c>
      <c r="G6" s="99">
        <f t="shared" si="0"/>
        <v>0</v>
      </c>
      <c r="H6" s="97" t="s">
        <v>62</v>
      </c>
      <c r="I6" s="97" t="s">
        <v>62</v>
      </c>
      <c r="J6" s="97" t="s">
        <v>62</v>
      </c>
      <c r="K6" s="97" t="s">
        <v>62</v>
      </c>
    </row>
    <row r="7" spans="2:11" ht="21" x14ac:dyDescent="0.35">
      <c r="B7" s="91" t="s">
        <v>63</v>
      </c>
      <c r="C7" s="100">
        <v>0.25</v>
      </c>
      <c r="D7" s="101">
        <v>0.25</v>
      </c>
      <c r="E7" s="100">
        <v>0.1</v>
      </c>
      <c r="F7" s="100">
        <v>0.15</v>
      </c>
      <c r="G7" s="102">
        <v>0.15</v>
      </c>
      <c r="H7" s="103">
        <v>0</v>
      </c>
      <c r="I7" s="103">
        <v>0</v>
      </c>
      <c r="J7" s="103">
        <v>0.1</v>
      </c>
      <c r="K7" s="104" t="s">
        <v>64</v>
      </c>
    </row>
    <row r="8" spans="2:11" ht="42.5" thickBot="1" x14ac:dyDescent="0.55000000000000004">
      <c r="B8" s="91" t="s">
        <v>65</v>
      </c>
      <c r="C8" s="116">
        <f>C6*C7</f>
        <v>0</v>
      </c>
      <c r="D8" s="117">
        <f>IF(D6="Yes", 25) + IF(D6="No", 0)</f>
        <v>0</v>
      </c>
      <c r="E8" s="116">
        <f t="shared" ref="E8:G8" si="1">E6*E7</f>
        <v>0</v>
      </c>
      <c r="F8" s="116">
        <f t="shared" si="1"/>
        <v>0</v>
      </c>
      <c r="G8" s="116">
        <f t="shared" si="1"/>
        <v>0</v>
      </c>
      <c r="H8" s="106" t="str">
        <f>IF(H6="Yes",Sheet4!A1,Sheet4!A2)</f>
        <v>STOP</v>
      </c>
      <c r="I8" s="106" t="str">
        <f>IF(I6="Yes",Sheet4!A1,Sheet4!A2)</f>
        <v>STOP</v>
      </c>
      <c r="J8" s="106" t="str">
        <f>IF(J6="Yes",Sheet4!A1,Sheet4!A2)</f>
        <v>STOP</v>
      </c>
      <c r="K8" s="105">
        <f>IF(K6="Yes", 5) + IF(K6="No", 0)</f>
        <v>0</v>
      </c>
    </row>
    <row r="9" spans="2:11" ht="15" thickTop="1" x14ac:dyDescent="0.35"/>
    <row r="10" spans="2:11" ht="21" x14ac:dyDescent="0.5">
      <c r="C10" s="30"/>
      <c r="D10" s="30"/>
      <c r="E10" s="30"/>
      <c r="F10" s="30"/>
    </row>
    <row r="11" spans="2:11" ht="21" x14ac:dyDescent="0.5">
      <c r="C11" s="113" t="s">
        <v>66</v>
      </c>
      <c r="D11" s="30"/>
      <c r="E11" s="30"/>
      <c r="F11" s="30"/>
    </row>
    <row r="12" spans="2:11" ht="21" x14ac:dyDescent="0.5">
      <c r="C12" s="113" t="s">
        <v>67</v>
      </c>
      <c r="D12" s="30"/>
      <c r="E12" s="30"/>
      <c r="F12" s="30"/>
    </row>
    <row r="13" spans="2:11" ht="21" x14ac:dyDescent="0.5">
      <c r="C13" s="30"/>
      <c r="D13" s="30"/>
      <c r="E13" s="30"/>
      <c r="F13" s="30"/>
    </row>
    <row r="14" spans="2:11" ht="21" x14ac:dyDescent="0.5">
      <c r="C14" s="30"/>
      <c r="D14" s="30"/>
      <c r="E14" s="30"/>
      <c r="F14" s="30"/>
    </row>
    <row r="15" spans="2:11" ht="21" x14ac:dyDescent="0.5">
      <c r="C15" s="30"/>
      <c r="D15" s="30"/>
      <c r="E15" s="30"/>
      <c r="F15" s="30"/>
    </row>
  </sheetData>
  <sheetProtection algorithmName="SHA-512" hashValue="RyfYlGLKI72Y1nlAqhgnvRCWgrmQTbTZr0NuuzxxZvbA5MemAfVDYzdry0Zry1R9CmaFYrEuHXo5DD2hgV+pdQ==" saltValue="6zFzPKTTCr+vsqnL0BPV9Q==" spinCount="100000" sheet="1" objects="1" scenarios="1" selectLockedCells="1"/>
  <mergeCells count="9">
    <mergeCell ref="J2:J3"/>
    <mergeCell ref="K2:K3"/>
    <mergeCell ref="F2:F3"/>
    <mergeCell ref="G2:G3"/>
    <mergeCell ref="C2:C3"/>
    <mergeCell ref="D2:D3"/>
    <mergeCell ref="E2:E3"/>
    <mergeCell ref="H2:H3"/>
    <mergeCell ref="I2:I3"/>
  </mergeCells>
  <conditionalFormatting sqref="H8:J8">
    <cfRule type="containsText" dxfId="0" priority="1" operator="containsText" text="STOP">
      <formula>NOT(ISERROR(SEARCH("STOP",H8)))</formula>
    </cfRule>
  </conditionalFormatting>
  <dataValidations count="1">
    <dataValidation type="list" allowBlank="1" showInputMessage="1" showErrorMessage="1" sqref="D6 H6:K6" xr:uid="{8876F5BE-6744-46CB-A9D9-B0F9BC37227F}">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D8B5-95EE-4147-BCD2-A98DE9DC0D7D}">
  <dimension ref="A4:F15"/>
  <sheetViews>
    <sheetView workbookViewId="0">
      <selection activeCell="H25" sqref="H25"/>
    </sheetView>
  </sheetViews>
  <sheetFormatPr defaultRowHeight="14.5" x14ac:dyDescent="0.35"/>
  <cols>
    <col min="1" max="1" width="25" bestFit="1" customWidth="1"/>
    <col min="2" max="2" width="66.7265625" customWidth="1"/>
    <col min="3" max="3" width="32.1796875" customWidth="1"/>
    <col min="4" max="4" width="16.7265625" bestFit="1" customWidth="1"/>
    <col min="5" max="5" width="8.54296875" bestFit="1" customWidth="1"/>
    <col min="6" max="6" width="41.26953125" bestFit="1" customWidth="1"/>
  </cols>
  <sheetData>
    <row r="4" spans="1:6" x14ac:dyDescent="0.35">
      <c r="A4" s="2"/>
      <c r="B4" s="2"/>
      <c r="C4" s="2"/>
      <c r="D4" s="2"/>
      <c r="E4" s="2"/>
      <c r="F4" s="2"/>
    </row>
    <row r="6" spans="1:6" x14ac:dyDescent="0.35">
      <c r="B6" s="1"/>
    </row>
    <row r="14" spans="1:6" x14ac:dyDescent="0.35">
      <c r="A14" s="157"/>
    </row>
    <row r="15" spans="1:6" x14ac:dyDescent="0.35">
      <c r="A15" s="157"/>
    </row>
  </sheetData>
  <sheetProtection algorithmName="SHA-512" hashValue="hwNMmJnWrt2EXT8W9+UVooMNX0gjjlxMl8uzfrkbM8f5jL4lv/lHYW2K4rretxcMfKWr0zZxn3omrhurHu4FdA==" saltValue="gZX4P+mjqbEZ/Vikit1GwA==" spinCount="100000" sheet="1" objects="1" scenarios="1" selectLockedCells="1" selectUnlockedCells="1"/>
  <mergeCells count="1">
    <mergeCell ref="A14:A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FC870-708B-4EA9-9CC7-92C457F90F9F}">
  <dimension ref="A1:A2"/>
  <sheetViews>
    <sheetView workbookViewId="0">
      <selection sqref="A1:XFD1048576"/>
    </sheetView>
  </sheetViews>
  <sheetFormatPr defaultRowHeight="14.5" x14ac:dyDescent="0.35"/>
  <sheetData>
    <row r="1" spans="1:1" x14ac:dyDescent="0.35">
      <c r="A1">
        <v>0</v>
      </c>
    </row>
    <row r="2" spans="1:1" x14ac:dyDescent="0.35">
      <c r="A2" t="s">
        <v>68</v>
      </c>
    </row>
  </sheetData>
  <sheetProtection algorithmName="SHA-512" hashValue="YQhOiIMzyOW+5yXIHrx30coEJnX8ouMTZxfgX2liWnk/hw2YVIg/adaoo85UPoem4FsZ0S+AId3X5Dsnp+c5sg==" saltValue="8E3EHsEAR34qZzOPwdjiCg=="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B331-A81E-4CF9-8B05-4C95469AE17D}">
  <dimension ref="A2"/>
  <sheetViews>
    <sheetView workbookViewId="0">
      <selection sqref="A1:C5"/>
    </sheetView>
  </sheetViews>
  <sheetFormatPr defaultRowHeight="14.5" x14ac:dyDescent="0.35"/>
  <sheetData>
    <row r="2" spans="1:1" x14ac:dyDescent="0.35">
      <c r="A2" t="s">
        <v>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4E9-2C1F-4BC4-8B8E-5CDA830B02CB}">
  <dimension ref="B1:V53"/>
  <sheetViews>
    <sheetView workbookViewId="0">
      <selection activeCell="Y11" sqref="Y11"/>
    </sheetView>
  </sheetViews>
  <sheetFormatPr defaultRowHeight="14.5" x14ac:dyDescent="0.35"/>
  <cols>
    <col min="1" max="1" width="3.26953125" customWidth="1"/>
    <col min="2" max="2" width="13" customWidth="1"/>
    <col min="3" max="3" width="12.1796875" customWidth="1"/>
    <col min="4" max="4" width="9.81640625" customWidth="1"/>
    <col min="5" max="5" width="9.7265625" customWidth="1"/>
    <col min="6" max="6" width="10.81640625" customWidth="1"/>
    <col min="7" max="8" width="12.81640625" customWidth="1"/>
    <col min="10" max="10" width="14.26953125" customWidth="1"/>
    <col min="11" max="11" width="12.7265625" customWidth="1"/>
    <col min="12" max="12" width="11.453125" customWidth="1"/>
    <col min="13" max="13" width="12.26953125" customWidth="1"/>
    <col min="14" max="15" width="12.1796875" customWidth="1"/>
    <col min="16" max="16" width="14.26953125" bestFit="1" customWidth="1"/>
    <col min="17" max="17" width="18.453125" customWidth="1"/>
    <col min="18" max="18" width="22.7265625" customWidth="1"/>
    <col min="19" max="19" width="14.1796875" customWidth="1"/>
    <col min="20" max="20" width="12.1796875" customWidth="1"/>
    <col min="21" max="21" width="20.26953125" customWidth="1"/>
    <col min="22" max="22" width="27.7265625" customWidth="1"/>
  </cols>
  <sheetData>
    <row r="1" spans="2:22" ht="55.5" customHeight="1" x14ac:dyDescent="0.5">
      <c r="B1" s="178" t="s">
        <v>69</v>
      </c>
      <c r="C1" s="178"/>
      <c r="D1" s="178"/>
      <c r="E1" s="178"/>
      <c r="F1" s="178"/>
      <c r="G1" s="178"/>
      <c r="H1" s="178"/>
      <c r="I1" s="178"/>
      <c r="J1" s="178"/>
      <c r="K1" s="178"/>
      <c r="L1" s="178"/>
      <c r="M1" s="178"/>
      <c r="N1" s="178"/>
      <c r="O1" s="22"/>
      <c r="Q1" s="182" t="s">
        <v>34</v>
      </c>
      <c r="R1" s="183"/>
      <c r="S1" s="184"/>
      <c r="T1" s="1"/>
    </row>
    <row r="2" spans="2:22" ht="20.5" customHeight="1" x14ac:dyDescent="0.35"/>
    <row r="3" spans="2:22" ht="19" x14ac:dyDescent="0.35">
      <c r="B3" s="179" t="s">
        <v>4</v>
      </c>
      <c r="C3" s="159" t="s">
        <v>5</v>
      </c>
      <c r="D3" s="160"/>
      <c r="E3" s="160"/>
      <c r="F3" s="160"/>
      <c r="G3" s="160"/>
      <c r="H3" s="160"/>
      <c r="I3" s="160"/>
      <c r="J3" s="161"/>
      <c r="K3" s="3"/>
      <c r="L3" s="162" t="s">
        <v>6</v>
      </c>
      <c r="M3" s="163"/>
      <c r="N3" s="163"/>
      <c r="O3" s="163"/>
      <c r="P3" s="163"/>
      <c r="Q3" s="163"/>
      <c r="R3" s="163"/>
      <c r="S3" s="163"/>
      <c r="T3" s="163"/>
      <c r="U3" s="163"/>
      <c r="V3" s="158" t="s">
        <v>7</v>
      </c>
    </row>
    <row r="4" spans="2:22" ht="14.5" customHeight="1" x14ac:dyDescent="0.35">
      <c r="B4" s="180"/>
      <c r="C4" s="168" t="s">
        <v>70</v>
      </c>
      <c r="D4" s="173" t="s">
        <v>71</v>
      </c>
      <c r="E4" s="176" t="s">
        <v>72</v>
      </c>
      <c r="F4" s="177"/>
      <c r="G4" s="177"/>
      <c r="H4" s="173"/>
      <c r="I4" s="168" t="s">
        <v>13</v>
      </c>
      <c r="J4" s="168" t="s">
        <v>14</v>
      </c>
      <c r="K4" s="168" t="s">
        <v>15</v>
      </c>
      <c r="L4" s="171" t="s">
        <v>16</v>
      </c>
      <c r="M4" s="172"/>
      <c r="N4" s="172"/>
      <c r="O4" s="172"/>
      <c r="P4" s="172"/>
      <c r="Q4" s="172"/>
      <c r="R4" s="172"/>
      <c r="S4" s="172"/>
      <c r="T4" s="172"/>
      <c r="U4" s="172"/>
      <c r="V4" s="158"/>
    </row>
    <row r="5" spans="2:22" ht="33" customHeight="1" x14ac:dyDescent="0.35">
      <c r="B5" s="180"/>
      <c r="C5" s="169"/>
      <c r="D5" s="174"/>
      <c r="E5" s="164" t="s">
        <v>73</v>
      </c>
      <c r="F5" s="165"/>
      <c r="G5" s="166" t="s">
        <v>74</v>
      </c>
      <c r="H5" s="166" t="s">
        <v>41</v>
      </c>
      <c r="I5" s="169"/>
      <c r="J5" s="169"/>
      <c r="K5" s="169"/>
      <c r="L5" s="188" t="s">
        <v>73</v>
      </c>
      <c r="M5" s="189"/>
      <c r="N5" s="189"/>
      <c r="O5" s="189"/>
      <c r="P5" s="189"/>
      <c r="Q5" s="189"/>
      <c r="R5" s="190"/>
      <c r="S5" s="185" t="s">
        <v>75</v>
      </c>
      <c r="T5" s="186"/>
      <c r="U5" s="187"/>
      <c r="V5" s="158"/>
    </row>
    <row r="6" spans="2:22" ht="82.5" customHeight="1" x14ac:dyDescent="0.4">
      <c r="B6" s="181"/>
      <c r="C6" s="170"/>
      <c r="D6" s="175"/>
      <c r="E6" s="4" t="s">
        <v>11</v>
      </c>
      <c r="F6" s="4" t="s">
        <v>12</v>
      </c>
      <c r="G6" s="167"/>
      <c r="H6" s="167"/>
      <c r="I6" s="170"/>
      <c r="J6" s="170"/>
      <c r="K6" s="170"/>
      <c r="L6" s="5" t="s">
        <v>76</v>
      </c>
      <c r="M6" s="5" t="s">
        <v>77</v>
      </c>
      <c r="N6" s="5" t="s">
        <v>78</v>
      </c>
      <c r="O6" s="5" t="s">
        <v>79</v>
      </c>
      <c r="P6" s="23" t="s">
        <v>80</v>
      </c>
      <c r="Q6" s="5" t="s">
        <v>81</v>
      </c>
      <c r="R6" s="5" t="s">
        <v>82</v>
      </c>
      <c r="S6" s="24" t="s">
        <v>83</v>
      </c>
      <c r="T6" s="24" t="s">
        <v>43</v>
      </c>
      <c r="U6" s="24" t="s">
        <v>81</v>
      </c>
      <c r="V6" s="158"/>
    </row>
    <row r="7" spans="2:22" ht="16.5" customHeight="1" x14ac:dyDescent="0.4">
      <c r="B7" s="6" t="s">
        <v>27</v>
      </c>
      <c r="C7" s="25">
        <v>10</v>
      </c>
      <c r="D7" s="25">
        <v>25</v>
      </c>
      <c r="E7" s="25">
        <v>10</v>
      </c>
      <c r="F7" s="25">
        <v>5</v>
      </c>
      <c r="G7" s="26">
        <v>30</v>
      </c>
      <c r="H7" s="26"/>
      <c r="I7" s="25">
        <v>10</v>
      </c>
      <c r="J7" s="27">
        <v>25</v>
      </c>
      <c r="K7" s="27">
        <v>5</v>
      </c>
      <c r="L7" s="10">
        <f>(C7+D7+E7+F7+I7+J7+K7)</f>
        <v>90</v>
      </c>
      <c r="M7" s="11">
        <f>(C7+D7+F7+I7+K7)+(J7/25*40)</f>
        <v>95</v>
      </c>
      <c r="N7" s="11">
        <f>(C7+D7+E7+I7+J7+K7)+(E7/15*15)</f>
        <v>95</v>
      </c>
      <c r="O7" s="11">
        <f>(D7+E7+F7+J7+K7)+(C7+C7)</f>
        <v>90</v>
      </c>
      <c r="P7" s="11">
        <f>(C7+I7+J7+K7)+(D7/25*55)</f>
        <v>105</v>
      </c>
      <c r="Q7" s="11">
        <f>(C7+E7+F7+I7)+(D7*2)</f>
        <v>85</v>
      </c>
      <c r="R7" s="11">
        <f>(C7+I7)+(D7/25*80)</f>
        <v>100</v>
      </c>
      <c r="S7" s="12">
        <f>(C7+D7+I7+J7+G7+K7)</f>
        <v>105</v>
      </c>
      <c r="T7" s="10">
        <f>(D7+E7+F7+J7+K7)+(C7/10*20)</f>
        <v>90</v>
      </c>
      <c r="U7" s="11">
        <f>(C7+F7+E7+I7+K7)+(D7/25*50)</f>
        <v>90</v>
      </c>
      <c r="V7" s="19"/>
    </row>
    <row r="8" spans="2:22" ht="16.5" customHeight="1" x14ac:dyDescent="0.4">
      <c r="B8" s="13"/>
      <c r="C8" s="14"/>
      <c r="D8" s="14"/>
      <c r="E8" s="14"/>
      <c r="F8" s="14"/>
      <c r="G8" s="15"/>
      <c r="H8" s="15"/>
      <c r="I8" s="14"/>
      <c r="J8" s="14"/>
      <c r="K8" s="14"/>
      <c r="L8" s="16"/>
      <c r="M8" s="16"/>
      <c r="N8" s="16"/>
      <c r="O8" s="16"/>
      <c r="P8" s="16"/>
      <c r="Q8" s="16"/>
      <c r="R8" s="16"/>
      <c r="S8" s="17"/>
      <c r="T8" s="16"/>
      <c r="U8" s="16"/>
      <c r="V8" s="18"/>
    </row>
    <row r="9" spans="2:22" ht="16" x14ac:dyDescent="0.4">
      <c r="B9" s="6" t="s">
        <v>30</v>
      </c>
      <c r="C9" s="25">
        <v>10</v>
      </c>
      <c r="D9" s="25">
        <v>25</v>
      </c>
      <c r="E9" s="25">
        <v>10</v>
      </c>
      <c r="F9" s="25">
        <v>5</v>
      </c>
      <c r="G9" s="26"/>
      <c r="H9" s="26">
        <v>30</v>
      </c>
      <c r="I9" s="25">
        <v>10</v>
      </c>
      <c r="J9" s="27">
        <v>25</v>
      </c>
      <c r="K9" s="27">
        <v>5</v>
      </c>
      <c r="L9" s="10">
        <f t="shared" ref="L9:L50" si="0">(C9+D9+E9+F9+I9+J9+K9)</f>
        <v>90</v>
      </c>
      <c r="M9" s="11">
        <f t="shared" ref="M9:M50" si="1">(C9+D9+F9+I9+K9)+(J9/25*40)</f>
        <v>95</v>
      </c>
      <c r="N9" s="11">
        <f t="shared" ref="N9:N50" si="2">(C9+D9+E9+I9+J9+K9)+(E9/15*15)</f>
        <v>95</v>
      </c>
      <c r="O9" s="11">
        <f>(D9+E9+F9+J9+K9)+(C9/10*20)</f>
        <v>90</v>
      </c>
      <c r="P9" s="11">
        <f t="shared" ref="P9:P50" si="3">(C9+I9+J9+K9)+(D9/25*55)</f>
        <v>105</v>
      </c>
      <c r="Q9" s="11">
        <f>(C9+E9+F9)+(D9/25*80)</f>
        <v>105</v>
      </c>
      <c r="R9" s="11">
        <f>(C9+I9)+(D9/25*80)</f>
        <v>100</v>
      </c>
      <c r="S9" s="12">
        <f>(C9+D9+I9+J9+G9+K9+H9)</f>
        <v>105</v>
      </c>
      <c r="T9" s="11">
        <f>(D9+G9+H9+J9+K9)+(C9/10*20)</f>
        <v>105</v>
      </c>
      <c r="U9" s="11">
        <f>(C9+I9+H9)+(D9/25*50)</f>
        <v>100</v>
      </c>
      <c r="V9" s="20"/>
    </row>
    <row r="10" spans="2:22" ht="16" x14ac:dyDescent="0.4">
      <c r="B10" s="6" t="s">
        <v>30</v>
      </c>
      <c r="C10" s="7"/>
      <c r="D10" s="7"/>
      <c r="E10" s="7"/>
      <c r="F10" s="7"/>
      <c r="G10" s="8"/>
      <c r="H10" s="8"/>
      <c r="I10" s="7"/>
      <c r="J10" s="9"/>
      <c r="K10" s="9"/>
      <c r="L10" s="10">
        <f t="shared" si="0"/>
        <v>0</v>
      </c>
      <c r="M10" s="11">
        <f t="shared" si="1"/>
        <v>0</v>
      </c>
      <c r="N10" s="11">
        <f t="shared" si="2"/>
        <v>0</v>
      </c>
      <c r="O10" s="11"/>
      <c r="P10" s="11">
        <f t="shared" si="3"/>
        <v>0</v>
      </c>
      <c r="Q10" s="11"/>
      <c r="R10" s="11"/>
      <c r="S10" s="12">
        <f t="shared" ref="S10:S50" si="4">(C10+D10+I10+J10+G10+K10)</f>
        <v>0</v>
      </c>
      <c r="T10" s="10">
        <f t="shared" ref="T10:T50" si="5">(D10+E10+F10+J10+K10)+(C10/10*20)</f>
        <v>0</v>
      </c>
      <c r="U10" s="11">
        <f t="shared" ref="U10:U25" si="6">(C10+F10+E10+I10+K10)+(D10/25*50)</f>
        <v>0</v>
      </c>
      <c r="V10" s="20"/>
    </row>
    <row r="11" spans="2:22" ht="16" x14ac:dyDescent="0.4">
      <c r="B11" s="6" t="s">
        <v>30</v>
      </c>
      <c r="C11" s="7"/>
      <c r="D11" s="7"/>
      <c r="E11" s="7"/>
      <c r="F11" s="7"/>
      <c r="G11" s="8"/>
      <c r="H11" s="8"/>
      <c r="I11" s="7"/>
      <c r="J11" s="9"/>
      <c r="K11" s="9"/>
      <c r="L11" s="10">
        <f t="shared" si="0"/>
        <v>0</v>
      </c>
      <c r="M11" s="11">
        <f t="shared" si="1"/>
        <v>0</v>
      </c>
      <c r="N11" s="11">
        <f t="shared" si="2"/>
        <v>0</v>
      </c>
      <c r="O11" s="11"/>
      <c r="P11" s="11">
        <f t="shared" si="3"/>
        <v>0</v>
      </c>
      <c r="Q11" s="11"/>
      <c r="R11" s="11"/>
      <c r="S11" s="12">
        <f t="shared" si="4"/>
        <v>0</v>
      </c>
      <c r="T11" s="10">
        <f t="shared" si="5"/>
        <v>0</v>
      </c>
      <c r="U11" s="11">
        <f t="shared" si="6"/>
        <v>0</v>
      </c>
      <c r="V11" s="20"/>
    </row>
    <row r="12" spans="2:22" ht="16" x14ac:dyDescent="0.4">
      <c r="B12" s="6" t="s">
        <v>30</v>
      </c>
      <c r="C12" s="7"/>
      <c r="D12" s="7"/>
      <c r="E12" s="7"/>
      <c r="F12" s="7"/>
      <c r="G12" s="8"/>
      <c r="H12" s="8"/>
      <c r="I12" s="7"/>
      <c r="J12" s="9"/>
      <c r="K12" s="9"/>
      <c r="L12" s="10">
        <f t="shared" si="0"/>
        <v>0</v>
      </c>
      <c r="M12" s="11">
        <f t="shared" si="1"/>
        <v>0</v>
      </c>
      <c r="N12" s="11">
        <f t="shared" si="2"/>
        <v>0</v>
      </c>
      <c r="O12" s="11"/>
      <c r="P12" s="11">
        <f t="shared" si="3"/>
        <v>0</v>
      </c>
      <c r="Q12" s="11"/>
      <c r="R12" s="11"/>
      <c r="S12" s="12">
        <f t="shared" si="4"/>
        <v>0</v>
      </c>
      <c r="T12" s="10">
        <f t="shared" si="5"/>
        <v>0</v>
      </c>
      <c r="U12" s="11">
        <f t="shared" si="6"/>
        <v>0</v>
      </c>
      <c r="V12" s="20"/>
    </row>
    <row r="13" spans="2:22" ht="16" x14ac:dyDescent="0.4">
      <c r="B13" s="6" t="s">
        <v>30</v>
      </c>
      <c r="C13" s="7"/>
      <c r="D13" s="7"/>
      <c r="E13" s="7"/>
      <c r="F13" s="7"/>
      <c r="G13" s="8"/>
      <c r="H13" s="8"/>
      <c r="I13" s="7"/>
      <c r="J13" s="9"/>
      <c r="K13" s="9"/>
      <c r="L13" s="10">
        <f t="shared" si="0"/>
        <v>0</v>
      </c>
      <c r="M13" s="11">
        <f t="shared" si="1"/>
        <v>0</v>
      </c>
      <c r="N13" s="11">
        <f t="shared" si="2"/>
        <v>0</v>
      </c>
      <c r="O13" s="11"/>
      <c r="P13" s="11">
        <f t="shared" si="3"/>
        <v>0</v>
      </c>
      <c r="Q13" s="11"/>
      <c r="R13" s="11"/>
      <c r="S13" s="12">
        <f t="shared" si="4"/>
        <v>0</v>
      </c>
      <c r="T13" s="10">
        <f t="shared" si="5"/>
        <v>0</v>
      </c>
      <c r="U13" s="11">
        <f t="shared" si="6"/>
        <v>0</v>
      </c>
      <c r="V13" s="20"/>
    </row>
    <row r="14" spans="2:22" ht="16" x14ac:dyDescent="0.4">
      <c r="B14" s="6" t="s">
        <v>30</v>
      </c>
      <c r="C14" s="7"/>
      <c r="D14" s="7"/>
      <c r="E14" s="7"/>
      <c r="F14" s="7"/>
      <c r="G14" s="8"/>
      <c r="H14" s="8"/>
      <c r="I14" s="7"/>
      <c r="J14" s="9"/>
      <c r="K14" s="9"/>
      <c r="L14" s="10">
        <f t="shared" si="0"/>
        <v>0</v>
      </c>
      <c r="M14" s="11">
        <f t="shared" si="1"/>
        <v>0</v>
      </c>
      <c r="N14" s="11">
        <f t="shared" si="2"/>
        <v>0</v>
      </c>
      <c r="O14" s="11"/>
      <c r="P14" s="11">
        <f t="shared" si="3"/>
        <v>0</v>
      </c>
      <c r="Q14" s="11"/>
      <c r="R14" s="11"/>
      <c r="S14" s="12">
        <f t="shared" si="4"/>
        <v>0</v>
      </c>
      <c r="T14" s="10">
        <f t="shared" si="5"/>
        <v>0</v>
      </c>
      <c r="U14" s="11">
        <f t="shared" si="6"/>
        <v>0</v>
      </c>
      <c r="V14" s="20"/>
    </row>
    <row r="15" spans="2:22" ht="16" x14ac:dyDescent="0.4">
      <c r="B15" s="6" t="s">
        <v>30</v>
      </c>
      <c r="C15" s="7"/>
      <c r="D15" s="7"/>
      <c r="E15" s="7"/>
      <c r="F15" s="7"/>
      <c r="G15" s="8"/>
      <c r="H15" s="8"/>
      <c r="I15" s="7"/>
      <c r="J15" s="9"/>
      <c r="K15" s="9"/>
      <c r="L15" s="10">
        <f t="shared" si="0"/>
        <v>0</v>
      </c>
      <c r="M15" s="11">
        <f t="shared" si="1"/>
        <v>0</v>
      </c>
      <c r="N15" s="11">
        <f t="shared" si="2"/>
        <v>0</v>
      </c>
      <c r="O15" s="11"/>
      <c r="P15" s="11">
        <f t="shared" si="3"/>
        <v>0</v>
      </c>
      <c r="Q15" s="11"/>
      <c r="R15" s="11"/>
      <c r="S15" s="12">
        <f t="shared" si="4"/>
        <v>0</v>
      </c>
      <c r="T15" s="10">
        <f t="shared" si="5"/>
        <v>0</v>
      </c>
      <c r="U15" s="11">
        <f t="shared" si="6"/>
        <v>0</v>
      </c>
      <c r="V15" s="20"/>
    </row>
    <row r="16" spans="2:22" ht="16" x14ac:dyDescent="0.4">
      <c r="B16" s="6" t="s">
        <v>30</v>
      </c>
      <c r="C16" s="7"/>
      <c r="D16" s="7"/>
      <c r="E16" s="7"/>
      <c r="F16" s="7"/>
      <c r="G16" s="8"/>
      <c r="H16" s="8"/>
      <c r="I16" s="7"/>
      <c r="J16" s="9"/>
      <c r="K16" s="9"/>
      <c r="L16" s="10">
        <f t="shared" si="0"/>
        <v>0</v>
      </c>
      <c r="M16" s="11">
        <f t="shared" si="1"/>
        <v>0</v>
      </c>
      <c r="N16" s="11">
        <f t="shared" si="2"/>
        <v>0</v>
      </c>
      <c r="O16" s="11"/>
      <c r="P16" s="11">
        <f t="shared" si="3"/>
        <v>0</v>
      </c>
      <c r="Q16" s="11"/>
      <c r="R16" s="11"/>
      <c r="S16" s="12">
        <f t="shared" si="4"/>
        <v>0</v>
      </c>
      <c r="T16" s="10">
        <f t="shared" si="5"/>
        <v>0</v>
      </c>
      <c r="U16" s="11">
        <f t="shared" si="6"/>
        <v>0</v>
      </c>
      <c r="V16" s="20"/>
    </row>
    <row r="17" spans="2:22" ht="16" x14ac:dyDescent="0.4">
      <c r="B17" s="6" t="s">
        <v>30</v>
      </c>
      <c r="C17" s="7"/>
      <c r="D17" s="7"/>
      <c r="E17" s="7"/>
      <c r="F17" s="7"/>
      <c r="G17" s="8"/>
      <c r="H17" s="8"/>
      <c r="I17" s="7"/>
      <c r="J17" s="9"/>
      <c r="K17" s="9"/>
      <c r="L17" s="10">
        <f t="shared" si="0"/>
        <v>0</v>
      </c>
      <c r="M17" s="11">
        <f t="shared" si="1"/>
        <v>0</v>
      </c>
      <c r="N17" s="11">
        <f t="shared" si="2"/>
        <v>0</v>
      </c>
      <c r="O17" s="11"/>
      <c r="P17" s="11">
        <f t="shared" si="3"/>
        <v>0</v>
      </c>
      <c r="Q17" s="11"/>
      <c r="R17" s="11"/>
      <c r="S17" s="12">
        <f t="shared" si="4"/>
        <v>0</v>
      </c>
      <c r="T17" s="10">
        <f t="shared" si="5"/>
        <v>0</v>
      </c>
      <c r="U17" s="11">
        <f t="shared" si="6"/>
        <v>0</v>
      </c>
      <c r="V17" s="20"/>
    </row>
    <row r="18" spans="2:22" ht="16" x14ac:dyDescent="0.4">
      <c r="B18" s="6" t="s">
        <v>30</v>
      </c>
      <c r="C18" s="7"/>
      <c r="D18" s="7"/>
      <c r="E18" s="7"/>
      <c r="F18" s="7"/>
      <c r="G18" s="8"/>
      <c r="H18" s="8"/>
      <c r="I18" s="7"/>
      <c r="J18" s="9"/>
      <c r="K18" s="9"/>
      <c r="L18" s="10">
        <f t="shared" si="0"/>
        <v>0</v>
      </c>
      <c r="M18" s="11">
        <f t="shared" si="1"/>
        <v>0</v>
      </c>
      <c r="N18" s="11">
        <f t="shared" si="2"/>
        <v>0</v>
      </c>
      <c r="O18" s="11"/>
      <c r="P18" s="11">
        <f t="shared" si="3"/>
        <v>0</v>
      </c>
      <c r="Q18" s="11"/>
      <c r="R18" s="11"/>
      <c r="S18" s="12">
        <f t="shared" si="4"/>
        <v>0</v>
      </c>
      <c r="T18" s="10">
        <f t="shared" si="5"/>
        <v>0</v>
      </c>
      <c r="U18" s="11">
        <f t="shared" si="6"/>
        <v>0</v>
      </c>
      <c r="V18" s="20"/>
    </row>
    <row r="19" spans="2:22" ht="16" x14ac:dyDescent="0.4">
      <c r="B19" s="6" t="s">
        <v>30</v>
      </c>
      <c r="C19" s="7"/>
      <c r="D19" s="7"/>
      <c r="E19" s="7"/>
      <c r="F19" s="7"/>
      <c r="G19" s="8"/>
      <c r="H19" s="8"/>
      <c r="I19" s="7"/>
      <c r="J19" s="9"/>
      <c r="K19" s="9"/>
      <c r="L19" s="10">
        <f t="shared" si="0"/>
        <v>0</v>
      </c>
      <c r="M19" s="11">
        <f t="shared" si="1"/>
        <v>0</v>
      </c>
      <c r="N19" s="11">
        <f t="shared" si="2"/>
        <v>0</v>
      </c>
      <c r="O19" s="11"/>
      <c r="P19" s="11">
        <f t="shared" si="3"/>
        <v>0</v>
      </c>
      <c r="Q19" s="11"/>
      <c r="R19" s="11"/>
      <c r="S19" s="12">
        <f t="shared" si="4"/>
        <v>0</v>
      </c>
      <c r="T19" s="10">
        <f t="shared" si="5"/>
        <v>0</v>
      </c>
      <c r="U19" s="11">
        <f t="shared" si="6"/>
        <v>0</v>
      </c>
      <c r="V19" s="20"/>
    </row>
    <row r="20" spans="2:22" ht="16" x14ac:dyDescent="0.4">
      <c r="B20" s="6" t="s">
        <v>30</v>
      </c>
      <c r="C20" s="7"/>
      <c r="D20" s="7"/>
      <c r="E20" s="7"/>
      <c r="F20" s="7"/>
      <c r="G20" s="8"/>
      <c r="H20" s="8"/>
      <c r="I20" s="7"/>
      <c r="J20" s="9"/>
      <c r="K20" s="9"/>
      <c r="L20" s="10">
        <f t="shared" si="0"/>
        <v>0</v>
      </c>
      <c r="M20" s="11">
        <f t="shared" si="1"/>
        <v>0</v>
      </c>
      <c r="N20" s="11">
        <f t="shared" si="2"/>
        <v>0</v>
      </c>
      <c r="O20" s="11"/>
      <c r="P20" s="11">
        <f t="shared" si="3"/>
        <v>0</v>
      </c>
      <c r="Q20" s="11"/>
      <c r="R20" s="11"/>
      <c r="S20" s="12">
        <f t="shared" si="4"/>
        <v>0</v>
      </c>
      <c r="T20" s="10">
        <f t="shared" si="5"/>
        <v>0</v>
      </c>
      <c r="U20" s="11">
        <f t="shared" si="6"/>
        <v>0</v>
      </c>
      <c r="V20" s="20"/>
    </row>
    <row r="21" spans="2:22" ht="16" x14ac:dyDescent="0.4">
      <c r="B21" s="6" t="s">
        <v>30</v>
      </c>
      <c r="C21" s="7"/>
      <c r="D21" s="7"/>
      <c r="E21" s="7"/>
      <c r="F21" s="7"/>
      <c r="G21" s="8"/>
      <c r="H21" s="8"/>
      <c r="I21" s="7"/>
      <c r="J21" s="9"/>
      <c r="K21" s="9"/>
      <c r="L21" s="10">
        <f t="shared" si="0"/>
        <v>0</v>
      </c>
      <c r="M21" s="11">
        <f t="shared" si="1"/>
        <v>0</v>
      </c>
      <c r="N21" s="11">
        <f t="shared" si="2"/>
        <v>0</v>
      </c>
      <c r="O21" s="11"/>
      <c r="P21" s="11">
        <f t="shared" si="3"/>
        <v>0</v>
      </c>
      <c r="Q21" s="11"/>
      <c r="R21" s="11"/>
      <c r="S21" s="12">
        <f t="shared" si="4"/>
        <v>0</v>
      </c>
      <c r="T21" s="10">
        <f t="shared" si="5"/>
        <v>0</v>
      </c>
      <c r="U21" s="11">
        <f t="shared" si="6"/>
        <v>0</v>
      </c>
      <c r="V21" s="20"/>
    </row>
    <row r="22" spans="2:22" ht="16" x14ac:dyDescent="0.4">
      <c r="B22" s="6" t="s">
        <v>30</v>
      </c>
      <c r="C22" s="7"/>
      <c r="D22" s="7"/>
      <c r="E22" s="7"/>
      <c r="F22" s="7"/>
      <c r="G22" s="8"/>
      <c r="H22" s="8"/>
      <c r="I22" s="7"/>
      <c r="J22" s="9"/>
      <c r="K22" s="9"/>
      <c r="L22" s="10">
        <f t="shared" si="0"/>
        <v>0</v>
      </c>
      <c r="M22" s="11">
        <f t="shared" si="1"/>
        <v>0</v>
      </c>
      <c r="N22" s="11">
        <f t="shared" si="2"/>
        <v>0</v>
      </c>
      <c r="O22" s="11"/>
      <c r="P22" s="11">
        <f t="shared" si="3"/>
        <v>0</v>
      </c>
      <c r="Q22" s="11"/>
      <c r="R22" s="11"/>
      <c r="S22" s="12">
        <f t="shared" si="4"/>
        <v>0</v>
      </c>
      <c r="T22" s="10">
        <f t="shared" si="5"/>
        <v>0</v>
      </c>
      <c r="U22" s="11">
        <f t="shared" si="6"/>
        <v>0</v>
      </c>
      <c r="V22" s="20"/>
    </row>
    <row r="23" spans="2:22" ht="16" x14ac:dyDescent="0.4">
      <c r="B23" s="6" t="s">
        <v>30</v>
      </c>
      <c r="C23" s="7"/>
      <c r="D23" s="7"/>
      <c r="E23" s="7"/>
      <c r="F23" s="7"/>
      <c r="G23" s="8"/>
      <c r="H23" s="8"/>
      <c r="I23" s="7"/>
      <c r="J23" s="9"/>
      <c r="K23" s="9"/>
      <c r="L23" s="10">
        <f t="shared" si="0"/>
        <v>0</v>
      </c>
      <c r="M23" s="11">
        <f t="shared" si="1"/>
        <v>0</v>
      </c>
      <c r="N23" s="11">
        <f t="shared" si="2"/>
        <v>0</v>
      </c>
      <c r="O23" s="11"/>
      <c r="P23" s="11">
        <f t="shared" si="3"/>
        <v>0</v>
      </c>
      <c r="Q23" s="11"/>
      <c r="R23" s="11"/>
      <c r="S23" s="12">
        <f t="shared" si="4"/>
        <v>0</v>
      </c>
      <c r="T23" s="10">
        <f t="shared" si="5"/>
        <v>0</v>
      </c>
      <c r="U23" s="11">
        <f t="shared" si="6"/>
        <v>0</v>
      </c>
      <c r="V23" s="20"/>
    </row>
    <row r="24" spans="2:22" ht="16" x14ac:dyDescent="0.4">
      <c r="B24" s="6" t="s">
        <v>30</v>
      </c>
      <c r="C24" s="7"/>
      <c r="D24" s="7"/>
      <c r="E24" s="7"/>
      <c r="F24" s="7"/>
      <c r="G24" s="8"/>
      <c r="H24" s="8"/>
      <c r="I24" s="7"/>
      <c r="J24" s="9"/>
      <c r="K24" s="9"/>
      <c r="L24" s="10">
        <f t="shared" si="0"/>
        <v>0</v>
      </c>
      <c r="M24" s="11">
        <f t="shared" si="1"/>
        <v>0</v>
      </c>
      <c r="N24" s="11">
        <f t="shared" si="2"/>
        <v>0</v>
      </c>
      <c r="O24" s="11"/>
      <c r="P24" s="11">
        <f t="shared" si="3"/>
        <v>0</v>
      </c>
      <c r="Q24" s="11"/>
      <c r="R24" s="11"/>
      <c r="S24" s="12">
        <f t="shared" si="4"/>
        <v>0</v>
      </c>
      <c r="T24" s="10">
        <f t="shared" si="5"/>
        <v>0</v>
      </c>
      <c r="U24" s="11">
        <f t="shared" si="6"/>
        <v>0</v>
      </c>
      <c r="V24" s="20"/>
    </row>
    <row r="25" spans="2:22" ht="16" x14ac:dyDescent="0.4">
      <c r="B25" s="6" t="s">
        <v>30</v>
      </c>
      <c r="C25" s="7"/>
      <c r="D25" s="7"/>
      <c r="E25" s="7"/>
      <c r="F25" s="7"/>
      <c r="G25" s="8"/>
      <c r="H25" s="8"/>
      <c r="I25" s="7"/>
      <c r="J25" s="9"/>
      <c r="K25" s="9"/>
      <c r="L25" s="10">
        <f t="shared" si="0"/>
        <v>0</v>
      </c>
      <c r="M25" s="11">
        <f t="shared" si="1"/>
        <v>0</v>
      </c>
      <c r="N25" s="11">
        <f t="shared" si="2"/>
        <v>0</v>
      </c>
      <c r="O25" s="11"/>
      <c r="P25" s="11">
        <f t="shared" si="3"/>
        <v>0</v>
      </c>
      <c r="Q25" s="11"/>
      <c r="R25" s="11"/>
      <c r="S25" s="12">
        <f t="shared" si="4"/>
        <v>0</v>
      </c>
      <c r="T25" s="10">
        <f t="shared" si="5"/>
        <v>0</v>
      </c>
      <c r="U25" s="11">
        <f t="shared" si="6"/>
        <v>0</v>
      </c>
      <c r="V25" s="20"/>
    </row>
    <row r="26" spans="2:22" ht="16" x14ac:dyDescent="0.4">
      <c r="B26" s="6" t="s">
        <v>30</v>
      </c>
      <c r="C26" s="7"/>
      <c r="D26" s="7"/>
      <c r="E26" s="7"/>
      <c r="F26" s="7"/>
      <c r="G26" s="8"/>
      <c r="H26" s="8"/>
      <c r="I26" s="7"/>
      <c r="J26" s="9"/>
      <c r="K26" s="9"/>
      <c r="L26" s="10">
        <f t="shared" si="0"/>
        <v>0</v>
      </c>
      <c r="M26" s="11">
        <f t="shared" si="1"/>
        <v>0</v>
      </c>
      <c r="N26" s="11">
        <f t="shared" si="2"/>
        <v>0</v>
      </c>
      <c r="O26" s="11"/>
      <c r="P26" s="11">
        <f t="shared" si="3"/>
        <v>0</v>
      </c>
      <c r="Q26" s="11"/>
      <c r="R26" s="11"/>
      <c r="S26" s="12">
        <f t="shared" si="4"/>
        <v>0</v>
      </c>
      <c r="T26" s="10">
        <f t="shared" si="5"/>
        <v>0</v>
      </c>
      <c r="U26" s="11">
        <f t="shared" ref="U26:U50" si="7">(C26+F26+E26+I26+K26)+(D26/25*50)</f>
        <v>0</v>
      </c>
      <c r="V26" s="20"/>
    </row>
    <row r="27" spans="2:22" ht="16" x14ac:dyDescent="0.4">
      <c r="B27" s="6" t="s">
        <v>30</v>
      </c>
      <c r="C27" s="7"/>
      <c r="D27" s="7"/>
      <c r="E27" s="7"/>
      <c r="F27" s="7"/>
      <c r="G27" s="8"/>
      <c r="H27" s="8"/>
      <c r="I27" s="7"/>
      <c r="J27" s="9"/>
      <c r="K27" s="9"/>
      <c r="L27" s="10">
        <f t="shared" si="0"/>
        <v>0</v>
      </c>
      <c r="M27" s="11">
        <f t="shared" si="1"/>
        <v>0</v>
      </c>
      <c r="N27" s="11">
        <f t="shared" si="2"/>
        <v>0</v>
      </c>
      <c r="O27" s="11"/>
      <c r="P27" s="11">
        <f t="shared" si="3"/>
        <v>0</v>
      </c>
      <c r="Q27" s="11"/>
      <c r="R27" s="11"/>
      <c r="S27" s="12">
        <f t="shared" si="4"/>
        <v>0</v>
      </c>
      <c r="T27" s="10">
        <f t="shared" si="5"/>
        <v>0</v>
      </c>
      <c r="U27" s="11">
        <f t="shared" si="7"/>
        <v>0</v>
      </c>
      <c r="V27" s="20"/>
    </row>
    <row r="28" spans="2:22" ht="16" x14ac:dyDescent="0.4">
      <c r="B28" s="6" t="s">
        <v>30</v>
      </c>
      <c r="C28" s="7"/>
      <c r="D28" s="7"/>
      <c r="E28" s="7"/>
      <c r="F28" s="7"/>
      <c r="G28" s="8"/>
      <c r="H28" s="8"/>
      <c r="I28" s="7"/>
      <c r="J28" s="9"/>
      <c r="K28" s="9"/>
      <c r="L28" s="10">
        <f t="shared" si="0"/>
        <v>0</v>
      </c>
      <c r="M28" s="11">
        <f t="shared" si="1"/>
        <v>0</v>
      </c>
      <c r="N28" s="11">
        <f t="shared" si="2"/>
        <v>0</v>
      </c>
      <c r="O28" s="11"/>
      <c r="P28" s="11">
        <f t="shared" si="3"/>
        <v>0</v>
      </c>
      <c r="Q28" s="11"/>
      <c r="R28" s="11"/>
      <c r="S28" s="12">
        <f t="shared" si="4"/>
        <v>0</v>
      </c>
      <c r="T28" s="10">
        <f t="shared" si="5"/>
        <v>0</v>
      </c>
      <c r="U28" s="11">
        <f t="shared" si="7"/>
        <v>0</v>
      </c>
      <c r="V28" s="20"/>
    </row>
    <row r="29" spans="2:22" ht="16" x14ac:dyDescent="0.4">
      <c r="B29" s="6" t="s">
        <v>30</v>
      </c>
      <c r="C29" s="7"/>
      <c r="D29" s="7"/>
      <c r="E29" s="7"/>
      <c r="F29" s="7"/>
      <c r="G29" s="8"/>
      <c r="H29" s="8"/>
      <c r="I29" s="7"/>
      <c r="J29" s="9"/>
      <c r="K29" s="9"/>
      <c r="L29" s="10">
        <f t="shared" si="0"/>
        <v>0</v>
      </c>
      <c r="M29" s="11">
        <f t="shared" si="1"/>
        <v>0</v>
      </c>
      <c r="N29" s="11">
        <f t="shared" si="2"/>
        <v>0</v>
      </c>
      <c r="O29" s="11"/>
      <c r="P29" s="11">
        <f t="shared" si="3"/>
        <v>0</v>
      </c>
      <c r="Q29" s="11"/>
      <c r="R29" s="11"/>
      <c r="S29" s="12">
        <f t="shared" si="4"/>
        <v>0</v>
      </c>
      <c r="T29" s="10">
        <f t="shared" si="5"/>
        <v>0</v>
      </c>
      <c r="U29" s="11">
        <f t="shared" si="7"/>
        <v>0</v>
      </c>
      <c r="V29" s="20"/>
    </row>
    <row r="30" spans="2:22" ht="16" x14ac:dyDescent="0.4">
      <c r="B30" s="6" t="s">
        <v>30</v>
      </c>
      <c r="C30" s="7"/>
      <c r="D30" s="7"/>
      <c r="E30" s="7"/>
      <c r="F30" s="7"/>
      <c r="G30" s="8"/>
      <c r="H30" s="8"/>
      <c r="I30" s="7"/>
      <c r="J30" s="9"/>
      <c r="K30" s="9"/>
      <c r="L30" s="10">
        <f t="shared" si="0"/>
        <v>0</v>
      </c>
      <c r="M30" s="11">
        <f t="shared" si="1"/>
        <v>0</v>
      </c>
      <c r="N30" s="11">
        <f t="shared" si="2"/>
        <v>0</v>
      </c>
      <c r="O30" s="11"/>
      <c r="P30" s="11">
        <f t="shared" si="3"/>
        <v>0</v>
      </c>
      <c r="Q30" s="11"/>
      <c r="R30" s="11"/>
      <c r="S30" s="12">
        <f t="shared" si="4"/>
        <v>0</v>
      </c>
      <c r="T30" s="10">
        <f t="shared" si="5"/>
        <v>0</v>
      </c>
      <c r="U30" s="11">
        <f t="shared" si="7"/>
        <v>0</v>
      </c>
      <c r="V30" s="20"/>
    </row>
    <row r="31" spans="2:22" ht="16" x14ac:dyDescent="0.4">
      <c r="B31" s="6" t="s">
        <v>30</v>
      </c>
      <c r="C31" s="7"/>
      <c r="D31" s="7"/>
      <c r="E31" s="7"/>
      <c r="F31" s="7"/>
      <c r="G31" s="8"/>
      <c r="H31" s="8"/>
      <c r="I31" s="7"/>
      <c r="J31" s="9"/>
      <c r="K31" s="9"/>
      <c r="L31" s="10">
        <f t="shared" si="0"/>
        <v>0</v>
      </c>
      <c r="M31" s="11">
        <f t="shared" si="1"/>
        <v>0</v>
      </c>
      <c r="N31" s="11">
        <f t="shared" si="2"/>
        <v>0</v>
      </c>
      <c r="O31" s="11"/>
      <c r="P31" s="11">
        <f t="shared" si="3"/>
        <v>0</v>
      </c>
      <c r="Q31" s="11"/>
      <c r="R31" s="11"/>
      <c r="S31" s="12">
        <f t="shared" si="4"/>
        <v>0</v>
      </c>
      <c r="T31" s="10">
        <f t="shared" si="5"/>
        <v>0</v>
      </c>
      <c r="U31" s="11">
        <f t="shared" si="7"/>
        <v>0</v>
      </c>
      <c r="V31" s="20"/>
    </row>
    <row r="32" spans="2:22" ht="16" x14ac:dyDescent="0.4">
      <c r="B32" s="6" t="s">
        <v>30</v>
      </c>
      <c r="C32" s="7"/>
      <c r="D32" s="7"/>
      <c r="E32" s="7"/>
      <c r="F32" s="7"/>
      <c r="G32" s="8"/>
      <c r="H32" s="8"/>
      <c r="I32" s="7"/>
      <c r="J32" s="9"/>
      <c r="K32" s="9"/>
      <c r="L32" s="10">
        <f t="shared" si="0"/>
        <v>0</v>
      </c>
      <c r="M32" s="11">
        <f t="shared" si="1"/>
        <v>0</v>
      </c>
      <c r="N32" s="11">
        <f t="shared" si="2"/>
        <v>0</v>
      </c>
      <c r="O32" s="11"/>
      <c r="P32" s="11">
        <f t="shared" si="3"/>
        <v>0</v>
      </c>
      <c r="Q32" s="11"/>
      <c r="R32" s="11"/>
      <c r="S32" s="12">
        <f t="shared" si="4"/>
        <v>0</v>
      </c>
      <c r="T32" s="10">
        <f t="shared" si="5"/>
        <v>0</v>
      </c>
      <c r="U32" s="11">
        <f t="shared" si="7"/>
        <v>0</v>
      </c>
      <c r="V32" s="20"/>
    </row>
    <row r="33" spans="2:22" ht="16" x14ac:dyDescent="0.4">
      <c r="B33" s="6" t="s">
        <v>30</v>
      </c>
      <c r="C33" s="7"/>
      <c r="D33" s="7"/>
      <c r="E33" s="7"/>
      <c r="F33" s="7"/>
      <c r="G33" s="8"/>
      <c r="H33" s="8"/>
      <c r="I33" s="7"/>
      <c r="J33" s="9"/>
      <c r="K33" s="9"/>
      <c r="L33" s="10">
        <f t="shared" si="0"/>
        <v>0</v>
      </c>
      <c r="M33" s="11">
        <f t="shared" si="1"/>
        <v>0</v>
      </c>
      <c r="N33" s="11">
        <f t="shared" si="2"/>
        <v>0</v>
      </c>
      <c r="O33" s="11"/>
      <c r="P33" s="11">
        <f t="shared" si="3"/>
        <v>0</v>
      </c>
      <c r="Q33" s="11"/>
      <c r="R33" s="11"/>
      <c r="S33" s="12">
        <f t="shared" si="4"/>
        <v>0</v>
      </c>
      <c r="T33" s="10">
        <f t="shared" si="5"/>
        <v>0</v>
      </c>
      <c r="U33" s="11">
        <f t="shared" si="7"/>
        <v>0</v>
      </c>
      <c r="V33" s="20"/>
    </row>
    <row r="34" spans="2:22" ht="16" x14ac:dyDescent="0.4">
      <c r="B34" s="6" t="s">
        <v>30</v>
      </c>
      <c r="C34" s="7"/>
      <c r="D34" s="7"/>
      <c r="E34" s="7"/>
      <c r="F34" s="7"/>
      <c r="G34" s="8"/>
      <c r="H34" s="8"/>
      <c r="I34" s="7"/>
      <c r="J34" s="9"/>
      <c r="K34" s="9"/>
      <c r="L34" s="10">
        <f t="shared" si="0"/>
        <v>0</v>
      </c>
      <c r="M34" s="11">
        <f t="shared" si="1"/>
        <v>0</v>
      </c>
      <c r="N34" s="11">
        <f t="shared" si="2"/>
        <v>0</v>
      </c>
      <c r="O34" s="11"/>
      <c r="P34" s="11">
        <f t="shared" si="3"/>
        <v>0</v>
      </c>
      <c r="Q34" s="11"/>
      <c r="R34" s="11"/>
      <c r="S34" s="12">
        <f t="shared" si="4"/>
        <v>0</v>
      </c>
      <c r="T34" s="10">
        <f t="shared" si="5"/>
        <v>0</v>
      </c>
      <c r="U34" s="11">
        <f t="shared" si="7"/>
        <v>0</v>
      </c>
      <c r="V34" s="20"/>
    </row>
    <row r="35" spans="2:22" ht="16" x14ac:dyDescent="0.4">
      <c r="B35" s="6" t="s">
        <v>30</v>
      </c>
      <c r="C35" s="7"/>
      <c r="D35" s="7"/>
      <c r="E35" s="7"/>
      <c r="F35" s="7"/>
      <c r="G35" s="8"/>
      <c r="H35" s="8"/>
      <c r="I35" s="7"/>
      <c r="J35" s="9"/>
      <c r="K35" s="9"/>
      <c r="L35" s="10">
        <f t="shared" si="0"/>
        <v>0</v>
      </c>
      <c r="M35" s="11">
        <f t="shared" si="1"/>
        <v>0</v>
      </c>
      <c r="N35" s="11">
        <f t="shared" si="2"/>
        <v>0</v>
      </c>
      <c r="O35" s="11"/>
      <c r="P35" s="11">
        <f t="shared" si="3"/>
        <v>0</v>
      </c>
      <c r="Q35" s="11"/>
      <c r="R35" s="11"/>
      <c r="S35" s="12">
        <f t="shared" si="4"/>
        <v>0</v>
      </c>
      <c r="T35" s="10">
        <f t="shared" si="5"/>
        <v>0</v>
      </c>
      <c r="U35" s="11">
        <f t="shared" si="7"/>
        <v>0</v>
      </c>
      <c r="V35" s="20"/>
    </row>
    <row r="36" spans="2:22" ht="16" x14ac:dyDescent="0.4">
      <c r="B36" s="6" t="s">
        <v>30</v>
      </c>
      <c r="C36" s="7"/>
      <c r="D36" s="7"/>
      <c r="E36" s="7"/>
      <c r="F36" s="7"/>
      <c r="G36" s="8"/>
      <c r="H36" s="8"/>
      <c r="I36" s="7"/>
      <c r="J36" s="9"/>
      <c r="K36" s="9"/>
      <c r="L36" s="10">
        <f t="shared" si="0"/>
        <v>0</v>
      </c>
      <c r="M36" s="11">
        <f t="shared" si="1"/>
        <v>0</v>
      </c>
      <c r="N36" s="11">
        <f t="shared" si="2"/>
        <v>0</v>
      </c>
      <c r="O36" s="11"/>
      <c r="P36" s="11">
        <f t="shared" si="3"/>
        <v>0</v>
      </c>
      <c r="Q36" s="11"/>
      <c r="R36" s="11"/>
      <c r="S36" s="12">
        <f t="shared" si="4"/>
        <v>0</v>
      </c>
      <c r="T36" s="10">
        <f t="shared" si="5"/>
        <v>0</v>
      </c>
      <c r="U36" s="11">
        <f t="shared" si="7"/>
        <v>0</v>
      </c>
      <c r="V36" s="20"/>
    </row>
    <row r="37" spans="2:22" ht="16" x14ac:dyDescent="0.4">
      <c r="B37" s="6" t="s">
        <v>30</v>
      </c>
      <c r="C37" s="7"/>
      <c r="D37" s="7"/>
      <c r="E37" s="7"/>
      <c r="F37" s="7"/>
      <c r="G37" s="8"/>
      <c r="H37" s="8"/>
      <c r="I37" s="7"/>
      <c r="J37" s="9"/>
      <c r="K37" s="9"/>
      <c r="L37" s="10">
        <f t="shared" si="0"/>
        <v>0</v>
      </c>
      <c r="M37" s="11">
        <f t="shared" si="1"/>
        <v>0</v>
      </c>
      <c r="N37" s="11">
        <f t="shared" si="2"/>
        <v>0</v>
      </c>
      <c r="O37" s="11"/>
      <c r="P37" s="11">
        <f t="shared" si="3"/>
        <v>0</v>
      </c>
      <c r="Q37" s="11"/>
      <c r="R37" s="11"/>
      <c r="S37" s="12">
        <f t="shared" si="4"/>
        <v>0</v>
      </c>
      <c r="T37" s="10">
        <f t="shared" si="5"/>
        <v>0</v>
      </c>
      <c r="U37" s="11">
        <f t="shared" si="7"/>
        <v>0</v>
      </c>
      <c r="V37" s="20"/>
    </row>
    <row r="38" spans="2:22" ht="16" x14ac:dyDescent="0.4">
      <c r="B38" s="6" t="s">
        <v>30</v>
      </c>
      <c r="C38" s="7"/>
      <c r="D38" s="7"/>
      <c r="E38" s="7"/>
      <c r="F38" s="7"/>
      <c r="G38" s="8"/>
      <c r="H38" s="8"/>
      <c r="I38" s="7"/>
      <c r="J38" s="9"/>
      <c r="K38" s="9"/>
      <c r="L38" s="10">
        <f t="shared" si="0"/>
        <v>0</v>
      </c>
      <c r="M38" s="11">
        <f t="shared" si="1"/>
        <v>0</v>
      </c>
      <c r="N38" s="11">
        <f t="shared" si="2"/>
        <v>0</v>
      </c>
      <c r="O38" s="11"/>
      <c r="P38" s="11">
        <f t="shared" si="3"/>
        <v>0</v>
      </c>
      <c r="Q38" s="11"/>
      <c r="R38" s="11"/>
      <c r="S38" s="12">
        <f t="shared" si="4"/>
        <v>0</v>
      </c>
      <c r="T38" s="10">
        <f t="shared" si="5"/>
        <v>0</v>
      </c>
      <c r="U38" s="11">
        <f t="shared" si="7"/>
        <v>0</v>
      </c>
      <c r="V38" s="20"/>
    </row>
    <row r="39" spans="2:22" ht="16" x14ac:dyDescent="0.4">
      <c r="B39" s="6" t="s">
        <v>30</v>
      </c>
      <c r="C39" s="7"/>
      <c r="D39" s="7"/>
      <c r="E39" s="7"/>
      <c r="F39" s="7"/>
      <c r="G39" s="8"/>
      <c r="H39" s="8"/>
      <c r="I39" s="7"/>
      <c r="J39" s="9"/>
      <c r="K39" s="9"/>
      <c r="L39" s="10">
        <f t="shared" si="0"/>
        <v>0</v>
      </c>
      <c r="M39" s="11">
        <f t="shared" si="1"/>
        <v>0</v>
      </c>
      <c r="N39" s="11">
        <f t="shared" si="2"/>
        <v>0</v>
      </c>
      <c r="O39" s="11"/>
      <c r="P39" s="11">
        <f t="shared" si="3"/>
        <v>0</v>
      </c>
      <c r="Q39" s="11"/>
      <c r="R39" s="11"/>
      <c r="S39" s="12">
        <f t="shared" si="4"/>
        <v>0</v>
      </c>
      <c r="T39" s="10">
        <f t="shared" si="5"/>
        <v>0</v>
      </c>
      <c r="U39" s="11">
        <f t="shared" si="7"/>
        <v>0</v>
      </c>
      <c r="V39" s="20"/>
    </row>
    <row r="40" spans="2:22" ht="16" x14ac:dyDescent="0.4">
      <c r="B40" s="6" t="s">
        <v>30</v>
      </c>
      <c r="C40" s="7"/>
      <c r="D40" s="7"/>
      <c r="E40" s="7"/>
      <c r="F40" s="7"/>
      <c r="G40" s="8"/>
      <c r="H40" s="8"/>
      <c r="I40" s="7"/>
      <c r="J40" s="9"/>
      <c r="K40" s="9"/>
      <c r="L40" s="10">
        <f t="shared" si="0"/>
        <v>0</v>
      </c>
      <c r="M40" s="11">
        <f t="shared" si="1"/>
        <v>0</v>
      </c>
      <c r="N40" s="11">
        <f t="shared" si="2"/>
        <v>0</v>
      </c>
      <c r="O40" s="11"/>
      <c r="P40" s="11">
        <f t="shared" si="3"/>
        <v>0</v>
      </c>
      <c r="Q40" s="11"/>
      <c r="R40" s="11"/>
      <c r="S40" s="12">
        <f t="shared" si="4"/>
        <v>0</v>
      </c>
      <c r="T40" s="10">
        <f t="shared" si="5"/>
        <v>0</v>
      </c>
      <c r="U40" s="11">
        <f t="shared" si="7"/>
        <v>0</v>
      </c>
      <c r="V40" s="20"/>
    </row>
    <row r="41" spans="2:22" ht="16" x14ac:dyDescent="0.4">
      <c r="B41" s="6" t="s">
        <v>30</v>
      </c>
      <c r="C41" s="7"/>
      <c r="D41" s="7"/>
      <c r="E41" s="7"/>
      <c r="F41" s="7"/>
      <c r="G41" s="8"/>
      <c r="H41" s="8"/>
      <c r="I41" s="7"/>
      <c r="J41" s="9"/>
      <c r="K41" s="9"/>
      <c r="L41" s="10">
        <f t="shared" si="0"/>
        <v>0</v>
      </c>
      <c r="M41" s="11">
        <f t="shared" si="1"/>
        <v>0</v>
      </c>
      <c r="N41" s="11">
        <f t="shared" si="2"/>
        <v>0</v>
      </c>
      <c r="O41" s="11"/>
      <c r="P41" s="11">
        <f t="shared" si="3"/>
        <v>0</v>
      </c>
      <c r="Q41" s="11"/>
      <c r="R41" s="11"/>
      <c r="S41" s="12">
        <f t="shared" si="4"/>
        <v>0</v>
      </c>
      <c r="T41" s="10">
        <f t="shared" si="5"/>
        <v>0</v>
      </c>
      <c r="U41" s="11">
        <f t="shared" si="7"/>
        <v>0</v>
      </c>
      <c r="V41" s="20"/>
    </row>
    <row r="42" spans="2:22" ht="16" x14ac:dyDescent="0.4">
      <c r="B42" s="6" t="s">
        <v>30</v>
      </c>
      <c r="C42" s="7"/>
      <c r="D42" s="7"/>
      <c r="E42" s="7"/>
      <c r="F42" s="7"/>
      <c r="G42" s="8"/>
      <c r="H42" s="8"/>
      <c r="I42" s="7"/>
      <c r="J42" s="9"/>
      <c r="K42" s="9"/>
      <c r="L42" s="10">
        <f t="shared" si="0"/>
        <v>0</v>
      </c>
      <c r="M42" s="11">
        <f t="shared" si="1"/>
        <v>0</v>
      </c>
      <c r="N42" s="11">
        <f t="shared" si="2"/>
        <v>0</v>
      </c>
      <c r="O42" s="11"/>
      <c r="P42" s="11">
        <f t="shared" si="3"/>
        <v>0</v>
      </c>
      <c r="Q42" s="11"/>
      <c r="R42" s="11"/>
      <c r="S42" s="12">
        <f t="shared" si="4"/>
        <v>0</v>
      </c>
      <c r="T42" s="10">
        <f t="shared" si="5"/>
        <v>0</v>
      </c>
      <c r="U42" s="11">
        <f t="shared" si="7"/>
        <v>0</v>
      </c>
      <c r="V42" s="20"/>
    </row>
    <row r="43" spans="2:22" ht="16" x14ac:dyDescent="0.4">
      <c r="B43" s="6" t="s">
        <v>30</v>
      </c>
      <c r="C43" s="7"/>
      <c r="D43" s="7"/>
      <c r="E43" s="7"/>
      <c r="F43" s="7"/>
      <c r="G43" s="8"/>
      <c r="H43" s="8"/>
      <c r="I43" s="7"/>
      <c r="J43" s="9"/>
      <c r="K43" s="9"/>
      <c r="L43" s="10">
        <f t="shared" si="0"/>
        <v>0</v>
      </c>
      <c r="M43" s="11">
        <f t="shared" si="1"/>
        <v>0</v>
      </c>
      <c r="N43" s="11">
        <f t="shared" si="2"/>
        <v>0</v>
      </c>
      <c r="O43" s="11"/>
      <c r="P43" s="11">
        <f t="shared" si="3"/>
        <v>0</v>
      </c>
      <c r="Q43" s="11"/>
      <c r="R43" s="11"/>
      <c r="S43" s="12">
        <f t="shared" si="4"/>
        <v>0</v>
      </c>
      <c r="T43" s="10">
        <f t="shared" si="5"/>
        <v>0</v>
      </c>
      <c r="U43" s="11">
        <f t="shared" si="7"/>
        <v>0</v>
      </c>
      <c r="V43" s="20"/>
    </row>
    <row r="44" spans="2:22" ht="16" x14ac:dyDescent="0.4">
      <c r="B44" s="6" t="s">
        <v>30</v>
      </c>
      <c r="C44" s="7"/>
      <c r="D44" s="7"/>
      <c r="E44" s="7"/>
      <c r="F44" s="7"/>
      <c r="G44" s="8"/>
      <c r="H44" s="8"/>
      <c r="I44" s="7"/>
      <c r="J44" s="9"/>
      <c r="K44" s="9"/>
      <c r="L44" s="10">
        <f t="shared" si="0"/>
        <v>0</v>
      </c>
      <c r="M44" s="11">
        <f t="shared" si="1"/>
        <v>0</v>
      </c>
      <c r="N44" s="11">
        <f t="shared" si="2"/>
        <v>0</v>
      </c>
      <c r="O44" s="11"/>
      <c r="P44" s="11">
        <f t="shared" si="3"/>
        <v>0</v>
      </c>
      <c r="Q44" s="11"/>
      <c r="R44" s="11"/>
      <c r="S44" s="12">
        <f t="shared" si="4"/>
        <v>0</v>
      </c>
      <c r="T44" s="10">
        <f t="shared" si="5"/>
        <v>0</v>
      </c>
      <c r="U44" s="11">
        <f t="shared" si="7"/>
        <v>0</v>
      </c>
      <c r="V44" s="20"/>
    </row>
    <row r="45" spans="2:22" ht="16" x14ac:dyDescent="0.4">
      <c r="B45" s="6" t="s">
        <v>30</v>
      </c>
      <c r="C45" s="7"/>
      <c r="D45" s="7"/>
      <c r="E45" s="7"/>
      <c r="F45" s="7"/>
      <c r="G45" s="8"/>
      <c r="H45" s="8"/>
      <c r="I45" s="7"/>
      <c r="J45" s="9"/>
      <c r="K45" s="9"/>
      <c r="L45" s="10">
        <f t="shared" si="0"/>
        <v>0</v>
      </c>
      <c r="M45" s="11">
        <f t="shared" si="1"/>
        <v>0</v>
      </c>
      <c r="N45" s="11">
        <f t="shared" si="2"/>
        <v>0</v>
      </c>
      <c r="O45" s="11"/>
      <c r="P45" s="11">
        <f t="shared" si="3"/>
        <v>0</v>
      </c>
      <c r="Q45" s="11"/>
      <c r="R45" s="11"/>
      <c r="S45" s="12">
        <f t="shared" si="4"/>
        <v>0</v>
      </c>
      <c r="T45" s="10">
        <f t="shared" si="5"/>
        <v>0</v>
      </c>
      <c r="U45" s="11">
        <f t="shared" si="7"/>
        <v>0</v>
      </c>
      <c r="V45" s="20"/>
    </row>
    <row r="46" spans="2:22" ht="16" x14ac:dyDescent="0.4">
      <c r="B46" s="6" t="s">
        <v>30</v>
      </c>
      <c r="C46" s="7"/>
      <c r="D46" s="7"/>
      <c r="E46" s="7"/>
      <c r="F46" s="7"/>
      <c r="G46" s="8"/>
      <c r="H46" s="8"/>
      <c r="I46" s="7"/>
      <c r="J46" s="9"/>
      <c r="K46" s="9"/>
      <c r="L46" s="10">
        <f t="shared" si="0"/>
        <v>0</v>
      </c>
      <c r="M46" s="11">
        <f t="shared" si="1"/>
        <v>0</v>
      </c>
      <c r="N46" s="11">
        <f t="shared" si="2"/>
        <v>0</v>
      </c>
      <c r="O46" s="11"/>
      <c r="P46" s="11">
        <f t="shared" si="3"/>
        <v>0</v>
      </c>
      <c r="Q46" s="11"/>
      <c r="R46" s="11"/>
      <c r="S46" s="12">
        <f t="shared" si="4"/>
        <v>0</v>
      </c>
      <c r="T46" s="10">
        <f t="shared" si="5"/>
        <v>0</v>
      </c>
      <c r="U46" s="11">
        <f t="shared" si="7"/>
        <v>0</v>
      </c>
      <c r="V46" s="20"/>
    </row>
    <row r="47" spans="2:22" ht="16" x14ac:dyDescent="0.4">
      <c r="B47" s="6" t="s">
        <v>30</v>
      </c>
      <c r="C47" s="7"/>
      <c r="D47" s="7"/>
      <c r="E47" s="7"/>
      <c r="F47" s="7"/>
      <c r="G47" s="8"/>
      <c r="H47" s="8"/>
      <c r="I47" s="7"/>
      <c r="J47" s="9"/>
      <c r="K47" s="9"/>
      <c r="L47" s="10">
        <f t="shared" si="0"/>
        <v>0</v>
      </c>
      <c r="M47" s="11">
        <f t="shared" si="1"/>
        <v>0</v>
      </c>
      <c r="N47" s="11">
        <f t="shared" si="2"/>
        <v>0</v>
      </c>
      <c r="O47" s="11"/>
      <c r="P47" s="11">
        <f t="shared" si="3"/>
        <v>0</v>
      </c>
      <c r="Q47" s="11"/>
      <c r="R47" s="11"/>
      <c r="S47" s="12">
        <f t="shared" si="4"/>
        <v>0</v>
      </c>
      <c r="T47" s="10">
        <f t="shared" si="5"/>
        <v>0</v>
      </c>
      <c r="U47" s="11">
        <f t="shared" si="7"/>
        <v>0</v>
      </c>
      <c r="V47" s="20"/>
    </row>
    <row r="48" spans="2:22" ht="16" x14ac:dyDescent="0.4">
      <c r="B48" s="6" t="s">
        <v>30</v>
      </c>
      <c r="C48" s="7"/>
      <c r="D48" s="7"/>
      <c r="E48" s="7"/>
      <c r="F48" s="7"/>
      <c r="G48" s="8"/>
      <c r="H48" s="8"/>
      <c r="I48" s="7"/>
      <c r="J48" s="9"/>
      <c r="K48" s="9"/>
      <c r="L48" s="10">
        <f t="shared" si="0"/>
        <v>0</v>
      </c>
      <c r="M48" s="11">
        <f t="shared" si="1"/>
        <v>0</v>
      </c>
      <c r="N48" s="11">
        <f t="shared" si="2"/>
        <v>0</v>
      </c>
      <c r="O48" s="11"/>
      <c r="P48" s="11">
        <f t="shared" si="3"/>
        <v>0</v>
      </c>
      <c r="Q48" s="11"/>
      <c r="R48" s="11"/>
      <c r="S48" s="12">
        <f t="shared" si="4"/>
        <v>0</v>
      </c>
      <c r="T48" s="10">
        <f t="shared" si="5"/>
        <v>0</v>
      </c>
      <c r="U48" s="11">
        <f t="shared" si="7"/>
        <v>0</v>
      </c>
      <c r="V48" s="20"/>
    </row>
    <row r="49" spans="2:22" ht="16" x14ac:dyDescent="0.4">
      <c r="B49" s="6" t="s">
        <v>30</v>
      </c>
      <c r="C49" s="7"/>
      <c r="D49" s="7"/>
      <c r="E49" s="7"/>
      <c r="F49" s="7"/>
      <c r="G49" s="8"/>
      <c r="H49" s="8"/>
      <c r="I49" s="7"/>
      <c r="J49" s="9"/>
      <c r="K49" s="9"/>
      <c r="L49" s="10">
        <f t="shared" si="0"/>
        <v>0</v>
      </c>
      <c r="M49" s="11">
        <f t="shared" si="1"/>
        <v>0</v>
      </c>
      <c r="N49" s="11">
        <f t="shared" si="2"/>
        <v>0</v>
      </c>
      <c r="O49" s="11"/>
      <c r="P49" s="11">
        <f t="shared" si="3"/>
        <v>0</v>
      </c>
      <c r="Q49" s="11"/>
      <c r="R49" s="11"/>
      <c r="S49" s="12">
        <f t="shared" si="4"/>
        <v>0</v>
      </c>
      <c r="T49" s="10">
        <f t="shared" si="5"/>
        <v>0</v>
      </c>
      <c r="U49" s="11">
        <f t="shared" si="7"/>
        <v>0</v>
      </c>
      <c r="V49" s="20"/>
    </row>
    <row r="50" spans="2:22" ht="16" x14ac:dyDescent="0.4">
      <c r="B50" s="6" t="s">
        <v>30</v>
      </c>
      <c r="C50" s="7"/>
      <c r="D50" s="7"/>
      <c r="E50" s="7"/>
      <c r="F50" s="7"/>
      <c r="G50" s="8"/>
      <c r="H50" s="8"/>
      <c r="I50" s="7"/>
      <c r="J50" s="9"/>
      <c r="K50" s="9"/>
      <c r="L50" s="10">
        <f t="shared" si="0"/>
        <v>0</v>
      </c>
      <c r="M50" s="11">
        <f t="shared" si="1"/>
        <v>0</v>
      </c>
      <c r="N50" s="11">
        <f t="shared" si="2"/>
        <v>0</v>
      </c>
      <c r="O50" s="11"/>
      <c r="P50" s="11">
        <f t="shared" si="3"/>
        <v>0</v>
      </c>
      <c r="Q50" s="11"/>
      <c r="R50" s="11"/>
      <c r="S50" s="12">
        <f t="shared" si="4"/>
        <v>0</v>
      </c>
      <c r="T50" s="10">
        <f t="shared" si="5"/>
        <v>0</v>
      </c>
      <c r="U50" s="11">
        <f t="shared" si="7"/>
        <v>0</v>
      </c>
      <c r="V50" s="20"/>
    </row>
    <row r="51" spans="2:22" ht="16" x14ac:dyDescent="0.4">
      <c r="B51" s="6" t="s">
        <v>30</v>
      </c>
      <c r="C51" s="7"/>
      <c r="D51" s="7"/>
      <c r="E51" s="7"/>
      <c r="F51" s="7"/>
      <c r="G51" s="8"/>
      <c r="H51" s="8"/>
      <c r="I51" s="7"/>
      <c r="J51" s="9"/>
      <c r="K51" s="9"/>
      <c r="L51" s="10">
        <f>(C51+D51+E51+F51+I51+J51)</f>
        <v>0</v>
      </c>
      <c r="M51" s="11">
        <f>(C51+D51+F51+I51)+(J51/25*40)</f>
        <v>0</v>
      </c>
      <c r="N51" s="11">
        <f>(C51+D51+E51+I51+J51)+(E51/15*15)</f>
        <v>0</v>
      </c>
      <c r="O51" s="11"/>
      <c r="P51" s="11">
        <f>(C51+I51+J51)+(D51/25*55)</f>
        <v>0</v>
      </c>
      <c r="Q51" s="11"/>
      <c r="R51" s="11"/>
      <c r="S51" s="12">
        <f>(C51+D51+I51+J51+G51)</f>
        <v>0</v>
      </c>
      <c r="T51" s="10">
        <f>(D51+E51+F51+J51)+(C51/10*20)</f>
        <v>0</v>
      </c>
      <c r="U51" s="11">
        <f>(C51+F51+E51+I51)+(D51/25*50)</f>
        <v>0</v>
      </c>
      <c r="V51" s="20"/>
    </row>
    <row r="52" spans="2:22" x14ac:dyDescent="0.35">
      <c r="V52" s="21"/>
    </row>
    <row r="53" spans="2:22" x14ac:dyDescent="0.35">
      <c r="V53" s="21"/>
    </row>
  </sheetData>
  <sheetProtection selectLockedCells="1"/>
  <mergeCells count="18">
    <mergeCell ref="B1:N1"/>
    <mergeCell ref="B3:B6"/>
    <mergeCell ref="Q1:S1"/>
    <mergeCell ref="S5:U5"/>
    <mergeCell ref="L5:R5"/>
    <mergeCell ref="J4:J6"/>
    <mergeCell ref="I4:I6"/>
    <mergeCell ref="V3:V6"/>
    <mergeCell ref="C3:J3"/>
    <mergeCell ref="L3:U3"/>
    <mergeCell ref="E5:F5"/>
    <mergeCell ref="G5:G6"/>
    <mergeCell ref="K4:K6"/>
    <mergeCell ref="L4:U4"/>
    <mergeCell ref="D4:D6"/>
    <mergeCell ref="C4:C6"/>
    <mergeCell ref="E4:H4"/>
    <mergeCell ref="H5:H6"/>
  </mergeCells>
  <pageMargins left="0.7" right="0.7" top="0.75" bottom="0.75" header="0.3" footer="0.3"/>
  <pageSetup orientation="portrait" r:id="rId1"/>
</worksheet>
</file>

<file path=docMetadata/LabelInfo.xml><?xml version="1.0" encoding="utf-8"?>
<clbl:labelList xmlns:clbl="http://schemas.microsoft.com/office/2020/mipLabelMetadata">
  <clbl:label id="{dfbd6cd6-3262-48dc-8011-f5abeb79275f}" enabled="1" method="Standard" siteId="{da67ef1b-ca59-4db2-9a8c-aa8d94617a1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HIE Option 1 Send Receive</vt:lpstr>
      <vt:lpstr>HIE Option 2 (bi-direct) or 3</vt:lpstr>
      <vt:lpstr>Measure Point Calculator</vt:lpstr>
      <vt:lpstr>2025 Measures</vt:lpstr>
      <vt:lpstr>Sheet4</vt:lpstr>
      <vt:lpstr>Sheet2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Sharon (2)</dc:creator>
  <cp:keywords/>
  <dc:description/>
  <cp:lastModifiedBy>Hart, Sharon</cp:lastModifiedBy>
  <cp:revision/>
  <dcterms:created xsi:type="dcterms:W3CDTF">2023-09-28T14:24:08Z</dcterms:created>
  <dcterms:modified xsi:type="dcterms:W3CDTF">2025-06-20T15:08:32Z</dcterms:modified>
  <cp:category/>
  <cp:contentStatus/>
</cp:coreProperties>
</file>